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MI DI GESTIONE\qualità_ambiente_sicurezza\SITO internet\RACC DIFF\"/>
    </mc:Choice>
  </mc:AlternateContent>
  <xr:revisionPtr revIDLastSave="0" documentId="13_ncr:1_{9BA17200-9AB7-498C-89BF-323B60C91DF8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Fogli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7" l="1"/>
  <c r="AZ48" i="7"/>
  <c r="AP26" i="7" l="1"/>
  <c r="AU32" i="7"/>
  <c r="G34" i="7"/>
  <c r="S48" i="7"/>
  <c r="H48" i="7"/>
  <c r="AM48" i="7"/>
  <c r="AN48" i="7"/>
  <c r="AW47" i="7" l="1"/>
  <c r="AV47" i="7"/>
  <c r="BA47" i="7" s="1"/>
  <c r="AW46" i="7"/>
  <c r="AV46" i="7"/>
  <c r="BA46" i="7" s="1"/>
  <c r="AW45" i="7"/>
  <c r="AV45" i="7"/>
  <c r="BA45" i="7" s="1"/>
  <c r="AW44" i="7"/>
  <c r="AV44" i="7"/>
  <c r="BA44" i="7" s="1"/>
  <c r="AW43" i="7"/>
  <c r="AV43" i="7"/>
  <c r="BA43" i="7" s="1"/>
  <c r="AW42" i="7"/>
  <c r="AV42" i="7"/>
  <c r="BA42" i="7" s="1"/>
  <c r="AW41" i="7"/>
  <c r="AV41" i="7"/>
  <c r="BA41" i="7" s="1"/>
  <c r="AW40" i="7"/>
  <c r="AV40" i="7"/>
  <c r="AW39" i="7"/>
  <c r="AV39" i="7"/>
  <c r="BA39" i="7" s="1"/>
  <c r="AW38" i="7"/>
  <c r="AV38" i="7"/>
  <c r="BA38" i="7" s="1"/>
  <c r="AW37" i="7"/>
  <c r="AV37" i="7"/>
  <c r="BA37" i="7" s="1"/>
  <c r="AW36" i="7"/>
  <c r="AV36" i="7"/>
  <c r="BA36" i="7" s="1"/>
  <c r="AW35" i="7"/>
  <c r="AV35" i="7"/>
  <c r="BA35" i="7" s="1"/>
  <c r="AW34" i="7"/>
  <c r="AV34" i="7"/>
  <c r="BA34" i="7" s="1"/>
  <c r="AW33" i="7"/>
  <c r="AV33" i="7"/>
  <c r="BA33" i="7" s="1"/>
  <c r="AW32" i="7"/>
  <c r="AV32" i="7"/>
  <c r="BA32" i="7" s="1"/>
  <c r="AW31" i="7"/>
  <c r="AV31" i="7"/>
  <c r="BA31" i="7" s="1"/>
  <c r="AW30" i="7"/>
  <c r="AV30" i="7"/>
  <c r="BA30" i="7" s="1"/>
  <c r="AW29" i="7"/>
  <c r="AV29" i="7"/>
  <c r="BA29" i="7" s="1"/>
  <c r="AW28" i="7"/>
  <c r="AV28" i="7"/>
  <c r="BA28" i="7" s="1"/>
  <c r="AW27" i="7"/>
  <c r="AV27" i="7"/>
  <c r="BA27" i="7" s="1"/>
  <c r="AW26" i="7"/>
  <c r="AV26" i="7"/>
  <c r="BA26" i="7" s="1"/>
  <c r="AW25" i="7"/>
  <c r="AV25" i="7"/>
  <c r="BA25" i="7" s="1"/>
  <c r="AW24" i="7"/>
  <c r="AV24" i="7"/>
  <c r="BA24" i="7" s="1"/>
  <c r="AW23" i="7"/>
  <c r="AV23" i="7"/>
  <c r="BA23" i="7" s="1"/>
  <c r="AW22" i="7"/>
  <c r="AV22" i="7"/>
  <c r="BA22" i="7" s="1"/>
  <c r="AW21" i="7"/>
  <c r="AV21" i="7"/>
  <c r="BA21" i="7" s="1"/>
  <c r="AW20" i="7"/>
  <c r="AV20" i="7"/>
  <c r="BA20" i="7" s="1"/>
  <c r="AW19" i="7"/>
  <c r="AV19" i="7"/>
  <c r="BA19" i="7" s="1"/>
  <c r="AW18" i="7"/>
  <c r="AV18" i="7"/>
  <c r="BA18" i="7" s="1"/>
  <c r="AW17" i="7"/>
  <c r="AV17" i="7"/>
  <c r="BA17" i="7" s="1"/>
  <c r="AW16" i="7"/>
  <c r="AV16" i="7"/>
  <c r="BA16" i="7" s="1"/>
  <c r="AW15" i="7"/>
  <c r="AV15" i="7"/>
  <c r="BA15" i="7" s="1"/>
  <c r="AW14" i="7"/>
  <c r="AV14" i="7"/>
  <c r="BA14" i="7" s="1"/>
  <c r="AW13" i="7"/>
  <c r="AV13" i="7"/>
  <c r="BA13" i="7" s="1"/>
  <c r="AW12" i="7"/>
  <c r="AV12" i="7"/>
  <c r="BA12" i="7" s="1"/>
  <c r="AW11" i="7"/>
  <c r="AV11" i="7"/>
  <c r="BA11" i="7" s="1"/>
  <c r="AW10" i="7"/>
  <c r="AV10" i="7"/>
  <c r="BA10" i="7" s="1"/>
  <c r="AW9" i="7"/>
  <c r="AV9" i="7"/>
  <c r="BA9" i="7" s="1"/>
  <c r="AW8" i="7"/>
  <c r="AV8" i="7"/>
  <c r="BA8" i="7" s="1"/>
  <c r="AW7" i="7"/>
  <c r="AV7" i="7"/>
  <c r="BA7" i="7" s="1"/>
  <c r="AW6" i="7"/>
  <c r="AV6" i="7"/>
  <c r="BA6" i="7" s="1"/>
  <c r="AW5" i="7"/>
  <c r="AV5" i="7"/>
  <c r="BA5" i="7" s="1"/>
  <c r="AW4" i="7"/>
  <c r="AV4" i="7"/>
  <c r="BA4" i="7" s="1"/>
  <c r="AX40" i="7" l="1"/>
  <c r="AY40" i="7" s="1"/>
  <c r="BA40" i="7"/>
  <c r="AX32" i="7"/>
  <c r="AY32" i="7" s="1"/>
  <c r="AX30" i="7"/>
  <c r="AY30" i="7" s="1"/>
  <c r="AX46" i="7"/>
  <c r="AY46" i="7" s="1"/>
  <c r="AX24" i="7"/>
  <c r="AY24" i="7" s="1"/>
  <c r="AX21" i="7"/>
  <c r="AY21" i="7" s="1"/>
  <c r="AX25" i="7"/>
  <c r="AY25" i="7" s="1"/>
  <c r="AX29" i="7"/>
  <c r="AY29" i="7" s="1"/>
  <c r="AX37" i="7"/>
  <c r="AY37" i="7" s="1"/>
  <c r="AX4" i="7"/>
  <c r="AY4" i="7" s="1"/>
  <c r="AX6" i="7"/>
  <c r="AY6" i="7" s="1"/>
  <c r="AX8" i="7"/>
  <c r="AY8" i="7" s="1"/>
  <c r="AX10" i="7"/>
  <c r="AY10" i="7" s="1"/>
  <c r="AX12" i="7"/>
  <c r="AY12" i="7" s="1"/>
  <c r="AX14" i="7"/>
  <c r="AY14" i="7" s="1"/>
  <c r="AX16" i="7"/>
  <c r="AY16" i="7" s="1"/>
  <c r="AX18" i="7"/>
  <c r="AY18" i="7" s="1"/>
  <c r="AX20" i="7"/>
  <c r="AY20" i="7" s="1"/>
  <c r="AX22" i="7"/>
  <c r="AY22" i="7" s="1"/>
  <c r="AX35" i="7"/>
  <c r="AY35" i="7" s="1"/>
  <c r="AX41" i="7"/>
  <c r="AY41" i="7" s="1"/>
  <c r="AX45" i="7"/>
  <c r="AY45" i="7" s="1"/>
  <c r="AX34" i="7"/>
  <c r="AY34" i="7" s="1"/>
  <c r="AX36" i="7"/>
  <c r="AY36" i="7" s="1"/>
  <c r="AX38" i="7"/>
  <c r="AY38" i="7" s="1"/>
  <c r="AX28" i="7"/>
  <c r="AY28" i="7" s="1"/>
  <c r="AX19" i="7"/>
  <c r="AY19" i="7" s="1"/>
  <c r="AX44" i="7"/>
  <c r="AY44" i="7" s="1"/>
  <c r="AX23" i="7"/>
  <c r="AY23" i="7" s="1"/>
  <c r="AX39" i="7"/>
  <c r="AY39" i="7" s="1"/>
  <c r="AX27" i="7"/>
  <c r="AY27" i="7" s="1"/>
  <c r="AX43" i="7"/>
  <c r="AY43" i="7" s="1"/>
  <c r="AX15" i="7"/>
  <c r="AY15" i="7" s="1"/>
  <c r="AX17" i="7"/>
  <c r="AY17" i="7" s="1"/>
  <c r="AX26" i="7"/>
  <c r="AY26" i="7" s="1"/>
  <c r="AX31" i="7"/>
  <c r="AY31" i="7" s="1"/>
  <c r="AX33" i="7"/>
  <c r="AY33" i="7" s="1"/>
  <c r="AX42" i="7"/>
  <c r="AY42" i="7" s="1"/>
  <c r="AX47" i="7"/>
  <c r="AY47" i="7" s="1"/>
  <c r="AX5" i="7"/>
  <c r="AY5" i="7" s="1"/>
  <c r="AX7" i="7"/>
  <c r="AY7" i="7" s="1"/>
  <c r="AX9" i="7"/>
  <c r="AY9" i="7" s="1"/>
  <c r="AX11" i="7"/>
  <c r="AY11" i="7" s="1"/>
  <c r="AX13" i="7"/>
  <c r="AY13" i="7" s="1"/>
  <c r="AL48" i="7" l="1"/>
  <c r="U48" i="7"/>
  <c r="AF48" i="7"/>
  <c r="N48" i="7"/>
  <c r="AS48" i="7"/>
  <c r="AA48" i="7"/>
  <c r="I48" i="7"/>
  <c r="AK48" i="7"/>
  <c r="V48" i="7"/>
  <c r="AG48" i="7"/>
  <c r="P48" i="7"/>
  <c r="AT48" i="7"/>
  <c r="AB48" i="7"/>
  <c r="J48" i="7"/>
  <c r="AO48" i="7"/>
  <c r="W48" i="7"/>
  <c r="D48" i="7"/>
  <c r="AH48" i="7"/>
  <c r="Q48" i="7"/>
  <c r="AU48" i="7"/>
  <c r="AC48" i="7"/>
  <c r="K48" i="7"/>
  <c r="AP48" i="7"/>
  <c r="X48" i="7"/>
  <c r="E48" i="7"/>
  <c r="AI48" i="7"/>
  <c r="R48" i="7"/>
  <c r="AR48" i="7"/>
  <c r="AD48" i="7"/>
  <c r="L48" i="7"/>
  <c r="AV48" i="7"/>
  <c r="BA48" i="7" s="1"/>
  <c r="AQ48" i="7"/>
  <c r="Y48" i="7"/>
  <c r="F48" i="7"/>
  <c r="AJ48" i="7"/>
  <c r="T48" i="7"/>
  <c r="B48" i="7"/>
  <c r="AE48" i="7"/>
  <c r="M48" i="7"/>
  <c r="Z48" i="7"/>
  <c r="G48" i="7"/>
  <c r="AW48" i="7" l="1"/>
  <c r="AX48" i="7"/>
  <c r="AY48" i="7" s="1"/>
</calcChain>
</file>

<file path=xl/sharedStrings.xml><?xml version="1.0" encoding="utf-8"?>
<sst xmlns="http://schemas.openxmlformats.org/spreadsheetml/2006/main" count="146" uniqueCount="141">
  <si>
    <t>COMUNE DI PIADENA</t>
  </si>
  <si>
    <t>200301</t>
  </si>
  <si>
    <t>200201</t>
  </si>
  <si>
    <t>COMUNE DI CASALMAGGIORE</t>
  </si>
  <si>
    <t>170904</t>
  </si>
  <si>
    <t>COMUNE DI OSTIANO</t>
  </si>
  <si>
    <t>rifiuti biodegradabili</t>
  </si>
  <si>
    <t>COMUNE DI CALVATONE</t>
  </si>
  <si>
    <t>200140</t>
  </si>
  <si>
    <t>COMUNE DI CICOGNOLO</t>
  </si>
  <si>
    <t>150103</t>
  </si>
  <si>
    <t>200108</t>
  </si>
  <si>
    <t>COMUNE DI GADESCO PIEVE DELMONA</t>
  </si>
  <si>
    <t>150102DIFF</t>
  </si>
  <si>
    <t>imballaggi in plastica provenienti da raccolte differenziate</t>
  </si>
  <si>
    <t>COMUNE DI BORDOLANO</t>
  </si>
  <si>
    <t>200307</t>
  </si>
  <si>
    <t>COMUNE DI CASTELVERDE</t>
  </si>
  <si>
    <t>COMUNE DI SAN GIOVANNI IN CROCE</t>
  </si>
  <si>
    <t>200101</t>
  </si>
  <si>
    <t>COMUNE DI PIEVE D`OLMI</t>
  </si>
  <si>
    <t>COMUNE DI TORNATA</t>
  </si>
  <si>
    <t>200110</t>
  </si>
  <si>
    <t>COMUNE DI GRONTARDO</t>
  </si>
  <si>
    <t>COMUNE DI MOTTA BALUFFI</t>
  </si>
  <si>
    <t>COMUNE DI CA` D`ANDREA</t>
  </si>
  <si>
    <t>COMUNE DI DEROVERE</t>
  </si>
  <si>
    <t>COMUNE DI VOLONGO</t>
  </si>
  <si>
    <t>COMUNE DI PADERNO PONCHIELLI</t>
  </si>
  <si>
    <t>150106VETLAT</t>
  </si>
  <si>
    <t>COMUNE DI RIVAROLO DEL RE ED UNITI</t>
  </si>
  <si>
    <t>COMUNE DI GERRE DE` CAPRIOLI</t>
  </si>
  <si>
    <t>COMUNE DI STAGNO LOMBARDO</t>
  </si>
  <si>
    <t>COMUNE DI CORTE DE` FRATI</t>
  </si>
  <si>
    <t>COMUNE DI CINGIA DE` BOTTI</t>
  </si>
  <si>
    <t>150101</t>
  </si>
  <si>
    <t>COMUNE DI SCANDOLARA RAVARA</t>
  </si>
  <si>
    <t>COMUNE DI CASALBUTTANO ED UNITI</t>
  </si>
  <si>
    <t>150102B</t>
  </si>
  <si>
    <t>COMUNE DI DRIZZONA</t>
  </si>
  <si>
    <t>COMUNE DI TORRICELLA DEL PIZZO</t>
  </si>
  <si>
    <t>COMUNE DI PESSINA CREMONESE</t>
  </si>
  <si>
    <t>COMUNE DI CASTELDIDONE</t>
  </si>
  <si>
    <t>COMUNE DI PIEVE SAN GIACOMO</t>
  </si>
  <si>
    <t>COMUNE DI POZZAGLIO ED UNITI</t>
  </si>
  <si>
    <t>COMUNE DI SOSPIRO</t>
  </si>
  <si>
    <t>COMUNE DI MARTIGNANA DI PO</t>
  </si>
  <si>
    <t>COMUNE DI PERSICO DOSIMO</t>
  </si>
  <si>
    <t>COMUNE DI GUSSOLA</t>
  </si>
  <si>
    <t>COMUNE DI AZZANELLO</t>
  </si>
  <si>
    <t>COMUNE DI SAN MARTINO DEL LAGO</t>
  </si>
  <si>
    <t>COMUNE DI SOLAROLO RAINERIO</t>
  </si>
  <si>
    <t>COMUNE DI VOLTIDO</t>
  </si>
  <si>
    <t>COMUNE DI SPINEDA</t>
  </si>
  <si>
    <t>COMUNE DI OLMENETA</t>
  </si>
  <si>
    <t>160103</t>
  </si>
  <si>
    <t>COMUNE DI SCANDOLARA RIPA D`OGLIO</t>
  </si>
  <si>
    <t>COMUNE DI ISOLA DOVARESE</t>
  </si>
  <si>
    <t>COMUNE DI TORRE DE` PICENARDI</t>
  </si>
  <si>
    <t>200303</t>
  </si>
  <si>
    <t>200399C</t>
  </si>
  <si>
    <t>170404</t>
  </si>
  <si>
    <t>COMUNE DI MALAGNINO</t>
  </si>
  <si>
    <t>200125</t>
  </si>
  <si>
    <t>200132</t>
  </si>
  <si>
    <t>170904VR</t>
  </si>
  <si>
    <t>200134</t>
  </si>
  <si>
    <t>160216</t>
  </si>
  <si>
    <t>200136LAV</t>
  </si>
  <si>
    <t>200136</t>
  </si>
  <si>
    <t>170203</t>
  </si>
  <si>
    <t>plastica</t>
  </si>
  <si>
    <t>170604</t>
  </si>
  <si>
    <t>200139</t>
  </si>
  <si>
    <t>altri rifiuti dell`attività di costruzione e demolizione (compresi rifiuti misti) contenenti sostanze pericolose</t>
  </si>
  <si>
    <t>imballaggi contenenti residui di sostanze pericolose o contaminati da tali sostanze</t>
  </si>
  <si>
    <t>rifiuti organici, contenenti sostanze pericolose</t>
  </si>
  <si>
    <t>170302</t>
  </si>
  <si>
    <t>miscele bituminose diverse da quelle di cui alla voce 17 03 01</t>
  </si>
  <si>
    <t>Totale complessivo</t>
  </si>
  <si>
    <t xml:space="preserve">altre emulsioni </t>
  </si>
  <si>
    <t xml:space="preserve">imballaggi in plastica provenienti da piazzole </t>
  </si>
  <si>
    <t xml:space="preserve">imballaggi in legno </t>
  </si>
  <si>
    <t xml:space="preserve">imballaggi in vetro e lattine provenienti da racc. diff. </t>
  </si>
  <si>
    <t xml:space="preserve">imballaggi di carta e cartone </t>
  </si>
  <si>
    <t xml:space="preserve">imballaggi metallici contenenti matrici solide porose pericolose (ad esempio amianto), compresi i contenitori a pressione vuoti </t>
  </si>
  <si>
    <t xml:space="preserve">pneumatici fuori uso </t>
  </si>
  <si>
    <t xml:space="preserve">filtri dell`olio </t>
  </si>
  <si>
    <t xml:space="preserve">componenti rimossi da apparecchiature fuori uso, diversi da quelli di cui alla voce 16 02 15 - Toner e cartucce esauriti </t>
  </si>
  <si>
    <t xml:space="preserve">plastica </t>
  </si>
  <si>
    <t xml:space="preserve">zinco </t>
  </si>
  <si>
    <t xml:space="preserve">altri materiali isolanti contenenti o costituiti da sostanze pericolose </t>
  </si>
  <si>
    <t xml:space="preserve">materiali isolanti, diversi da quelli di cui alle voci 17 06 01 e 17 06 03 </t>
  </si>
  <si>
    <t xml:space="preserve">rifiuti misti dell`attività di costruzione e demolizione, diversi da quelli di cui alle voci 17 09 01, 17 09 02 e 17 09 03 </t>
  </si>
  <si>
    <t>rifiuti misti dell`attività di costruzione e demolizione VETRO RESINA</t>
  </si>
  <si>
    <t xml:space="preserve">carta e cartone </t>
  </si>
  <si>
    <t xml:space="preserve">rifiuti biodegradabili di cucine e mense </t>
  </si>
  <si>
    <t xml:space="preserve">abbigliamento </t>
  </si>
  <si>
    <t xml:space="preserve">oli e grassi commestibili </t>
  </si>
  <si>
    <t xml:space="preserve">oli e grassi diversi da quelli di cui alla voce 200125 </t>
  </si>
  <si>
    <t xml:space="preserve">vernici, inchiostri, adesivi e resine contenenti sostanze pericolose </t>
  </si>
  <si>
    <t xml:space="preserve">medicinali diversi da quelli di cui alla voce 20 01 31 </t>
  </si>
  <si>
    <t xml:space="preserve">batterie e accumulatori di cui alle voci 16 06 01, 16 06 02 e 16 06 03 nonché batterie e accumulatori non suddivisi contenenti tali batterie </t>
  </si>
  <si>
    <t xml:space="preserve">batterie e accumulatori diversi da quelli di cui alla voce 20 01 33 </t>
  </si>
  <si>
    <t>metalli</t>
  </si>
  <si>
    <t xml:space="preserve">rifiuti urbani non differenziati </t>
  </si>
  <si>
    <t xml:space="preserve">residui della pulizia stradale </t>
  </si>
  <si>
    <t xml:space="preserve">rifiuti ingombranti </t>
  </si>
  <si>
    <t xml:space="preserve">rifiuti cimiteriali </t>
  </si>
  <si>
    <t>130802*</t>
  </si>
  <si>
    <t>150111*</t>
  </si>
  <si>
    <t>160107*</t>
  </si>
  <si>
    <t>170603*</t>
  </si>
  <si>
    <t>200121*</t>
  </si>
  <si>
    <t>200123*</t>
  </si>
  <si>
    <t>200126*</t>
  </si>
  <si>
    <t>200127*</t>
  </si>
  <si>
    <t>200133*</t>
  </si>
  <si>
    <t>200135*</t>
  </si>
  <si>
    <t>150110*</t>
  </si>
  <si>
    <t>160305*</t>
  </si>
  <si>
    <t>170903*</t>
  </si>
  <si>
    <t>rifiuti indifferenziati (200301 +200307)</t>
  </si>
  <si>
    <t>kg</t>
  </si>
  <si>
    <t>Legno</t>
  </si>
  <si>
    <t>ferro e acciaio</t>
  </si>
  <si>
    <t>imballaggi in vetro</t>
  </si>
  <si>
    <t>miscugli o scorie cemento</t>
  </si>
  <si>
    <r>
      <rPr>
        <b/>
        <sz val="10"/>
        <rFont val="Arial"/>
        <family val="2"/>
      </rPr>
      <t>R5 NEON -</t>
    </r>
    <r>
      <rPr>
        <sz val="10"/>
        <rFont val="Arial"/>
        <family val="2"/>
      </rPr>
      <t xml:space="preserve"> tubi fluorescenti ed altri rifiuti contenenti mercurio </t>
    </r>
  </si>
  <si>
    <r>
      <rPr>
        <b/>
        <sz val="10"/>
        <rFont val="Arial"/>
        <family val="2"/>
      </rPr>
      <t xml:space="preserve">R1 FRIGO- </t>
    </r>
    <r>
      <rPr>
        <sz val="10"/>
        <rFont val="Arial"/>
        <family val="2"/>
      </rPr>
      <t xml:space="preserve">apparecchiature fuori uso contenenti clorofluorocarburi </t>
    </r>
  </si>
  <si>
    <r>
      <rPr>
        <b/>
        <sz val="11"/>
        <rFont val="Calibri"/>
        <family val="2"/>
        <scheme val="minor"/>
      </rPr>
      <t xml:space="preserve">R3 TV - </t>
    </r>
    <r>
      <rPr>
        <sz val="11"/>
        <rFont val="Calibri"/>
        <family val="2"/>
        <scheme val="minor"/>
      </rPr>
      <t xml:space="preserve">apparecchiature elettriche ed elettroniche fuori uso, diverse da quelle di cui alla voce 20 01 21 e 20 01 23, contenenti componenti pericolosi </t>
    </r>
  </si>
  <si>
    <r>
      <rPr>
        <b/>
        <sz val="10"/>
        <rFont val="Arial"/>
        <family val="2"/>
      </rPr>
      <t xml:space="preserve">R2 LAVATRICI - </t>
    </r>
    <r>
      <rPr>
        <sz val="10"/>
        <rFont val="Arial"/>
        <family val="2"/>
      </rPr>
      <t xml:space="preserve">apparecchiature elettriche ed elettroniche fuori uso - grandi bianchi </t>
    </r>
  </si>
  <si>
    <r>
      <rPr>
        <b/>
        <sz val="10"/>
        <rFont val="Arial"/>
        <family val="2"/>
      </rPr>
      <t xml:space="preserve">R4 PICCOLI ELETTR.- </t>
    </r>
    <r>
      <rPr>
        <sz val="10"/>
        <rFont val="Arial"/>
        <family val="2"/>
      </rPr>
      <t xml:space="preserve">apparecchiature elettriche ed elettroniche fuori uso, diverse da quelle di cui alle voci 20 01 21, 20 01 23 e 20 01 35  </t>
    </r>
  </si>
  <si>
    <t>procapite rifiuti prodotti</t>
  </si>
  <si>
    <t>abitanti al 31/12/17</t>
  </si>
  <si>
    <t>Descrizione rifiuto</t>
  </si>
  <si>
    <t>codice CER</t>
  </si>
  <si>
    <t>CASALASCA SERVIZI SPA - RACCOLTE DIFFERENZIATE NEI COMUNI SOCI - ANNO 2017 (dati espressi in kg)</t>
  </si>
  <si>
    <t>nr.</t>
  </si>
  <si>
    <t>raccolte differenziate</t>
  </si>
  <si>
    <t>% raccolte differenziate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</si>
</sst>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72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9" fontId="18" fillId="0" borderId="0">
      <alignment horizontal="left"/>
    </xf>
    <xf numFmtId="49" fontId="18" fillId="0" borderId="0" applyFill="0" applyBorder="0" applyProtection="0">
      <alignment horizontal="left"/>
    </xf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6" fillId="0" borderId="0" xfId="0" applyFont="1"/>
    <xf numFmtId="3" fontId="0" fillId="0" borderId="0" xfId="0" applyNumberFormat="1"/>
    <xf numFmtId="0" fontId="21" fillId="0" borderId="0" xfId="0" applyFont="1" applyFill="1"/>
    <xf numFmtId="3" fontId="21" fillId="0" borderId="0" xfId="0" applyNumberFormat="1" applyFont="1" applyFill="1"/>
    <xf numFmtId="0" fontId="21" fillId="0" borderId="0" xfId="0" applyFont="1" applyFill="1" applyBorder="1"/>
    <xf numFmtId="0" fontId="16" fillId="35" borderId="10" xfId="0" applyFont="1" applyFill="1" applyBorder="1"/>
    <xf numFmtId="0" fontId="16" fillId="0" borderId="10" xfId="0" applyFont="1" applyBorder="1"/>
    <xf numFmtId="0" fontId="0" fillId="0" borderId="10" xfId="0" applyBorder="1"/>
    <xf numFmtId="3" fontId="21" fillId="0" borderId="10" xfId="0" applyNumberFormat="1" applyFont="1" applyFill="1" applyBorder="1"/>
    <xf numFmtId="3" fontId="0" fillId="33" borderId="10" xfId="0" applyNumberFormat="1" applyFill="1" applyBorder="1"/>
    <xf numFmtId="3" fontId="0" fillId="34" borderId="10" xfId="0" applyNumberFormat="1" applyFill="1" applyBorder="1"/>
    <xf numFmtId="165" fontId="0" fillId="0" borderId="10" xfId="44" applyNumberFormat="1" applyFont="1" applyBorder="1"/>
    <xf numFmtId="172" fontId="0" fillId="0" borderId="10" xfId="0" applyNumberFormat="1" applyBorder="1"/>
    <xf numFmtId="49" fontId="20" fillId="35" borderId="10" xfId="42" applyFont="1" applyFill="1" applyBorder="1" applyAlignment="1">
      <alignment horizontal="left" vertical="top" wrapText="1"/>
    </xf>
    <xf numFmtId="0" fontId="21" fillId="35" borderId="10" xfId="0" applyFont="1" applyFill="1" applyBorder="1" applyAlignment="1">
      <alignment vertical="top" wrapText="1"/>
    </xf>
    <xf numFmtId="0" fontId="22" fillId="35" borderId="10" xfId="0" applyFont="1" applyFill="1" applyBorder="1"/>
    <xf numFmtId="3" fontId="22" fillId="0" borderId="10" xfId="0" applyNumberFormat="1" applyFont="1" applyFill="1" applyBorder="1"/>
    <xf numFmtId="3" fontId="16" fillId="33" borderId="10" xfId="0" applyNumberFormat="1" applyFont="1" applyFill="1" applyBorder="1"/>
    <xf numFmtId="3" fontId="16" fillId="34" borderId="10" xfId="0" applyNumberFormat="1" applyFont="1" applyFill="1" applyBorder="1"/>
    <xf numFmtId="165" fontId="16" fillId="0" borderId="10" xfId="44" applyNumberFormat="1" applyFont="1" applyBorder="1"/>
    <xf numFmtId="172" fontId="16" fillId="0" borderId="10" xfId="0" applyNumberFormat="1" applyFont="1" applyBorder="1"/>
    <xf numFmtId="0" fontId="16" fillId="35" borderId="1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2" fillId="35" borderId="10" xfId="0" applyFont="1" applyFill="1" applyBorder="1" applyAlignment="1">
      <alignment vertical="top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Hyperlink" xfId="43" xr:uid="{00000000-0005-0000-0000-00001B000000}"/>
    <cellStyle name="Input" xfId="9" builtinId="20" customBuiltin="1"/>
    <cellStyle name="Neutrale" xfId="8" builtinId="28" customBuiltin="1"/>
    <cellStyle name="Normale" xfId="0" builtinId="0"/>
    <cellStyle name="Normale 2" xfId="42" xr:uid="{00000000-0005-0000-0000-00001F000000}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55"/>
  <sheetViews>
    <sheetView tabSelected="1" zoomScaleNormal="100" workbookViewId="0">
      <pane xSplit="1" ySplit="3" topLeftCell="B25" activePane="bottomRight" state="frozen"/>
      <selection pane="topRight" activeCell="B1" sqref="B1"/>
      <selection pane="bottomLeft" activeCell="A3" sqref="A3"/>
      <selection pane="bottomRight" activeCell="AU2" sqref="AU2"/>
    </sheetView>
  </sheetViews>
  <sheetFormatPr defaultRowHeight="15" x14ac:dyDescent="0.25"/>
  <cols>
    <col min="1" max="1" width="39.140625" customWidth="1"/>
    <col min="2" max="2" width="9.28515625" style="3" bestFit="1" customWidth="1"/>
    <col min="3" max="3" width="12.5703125" style="3" customWidth="1"/>
    <col min="4" max="4" width="9.28515625" style="3" bestFit="1" customWidth="1"/>
    <col min="5" max="5" width="11.5703125" style="3" customWidth="1"/>
    <col min="6" max="6" width="9.28515625" style="3" bestFit="1" customWidth="1"/>
    <col min="7" max="7" width="13.7109375" style="3" customWidth="1"/>
    <col min="8" max="8" width="9.140625" style="5"/>
    <col min="9" max="9" width="9.28515625" style="3" bestFit="1" customWidth="1"/>
    <col min="10" max="10" width="12.28515625" style="3" customWidth="1"/>
    <col min="11" max="12" width="9.28515625" style="3" bestFit="1" customWidth="1"/>
    <col min="13" max="13" width="13.42578125" style="3" customWidth="1"/>
    <col min="14" max="14" width="9.28515625" style="3" bestFit="1" customWidth="1"/>
    <col min="15" max="15" width="9.140625" style="5"/>
    <col min="16" max="18" width="9.28515625" style="3" bestFit="1" customWidth="1"/>
    <col min="19" max="19" width="9.140625" style="5"/>
    <col min="20" max="23" width="9.28515625" style="3" bestFit="1" customWidth="1"/>
    <col min="24" max="24" width="10.5703125" style="3" customWidth="1"/>
    <col min="25" max="36" width="9.28515625" style="3" bestFit="1" customWidth="1"/>
    <col min="37" max="37" width="12" style="3" customWidth="1"/>
    <col min="38" max="38" width="9.28515625" style="3" bestFit="1" customWidth="1"/>
    <col min="39" max="40" width="9.140625" style="5"/>
    <col min="41" max="47" width="9.28515625" style="3" bestFit="1" customWidth="1"/>
    <col min="48" max="48" width="14.140625" style="3" customWidth="1"/>
    <col min="49" max="49" width="13.85546875" customWidth="1"/>
    <col min="50" max="50" width="11.42578125" customWidth="1"/>
    <col min="51" max="51" width="12.140625" customWidth="1"/>
    <col min="53" max="53" width="12.5703125" bestFit="1" customWidth="1"/>
  </cols>
  <sheetData>
    <row r="1" spans="1:53" x14ac:dyDescent="0.25">
      <c r="A1" s="1" t="s">
        <v>137</v>
      </c>
    </row>
    <row r="2" spans="1:53" s="23" customFormat="1" ht="79.5" customHeight="1" x14ac:dyDescent="0.25">
      <c r="A2" s="22" t="s">
        <v>135</v>
      </c>
      <c r="B2" s="14" t="s">
        <v>80</v>
      </c>
      <c r="C2" s="14" t="s">
        <v>84</v>
      </c>
      <c r="D2" s="14" t="s">
        <v>81</v>
      </c>
      <c r="E2" s="14" t="s">
        <v>14</v>
      </c>
      <c r="F2" s="14" t="s">
        <v>82</v>
      </c>
      <c r="G2" s="14" t="s">
        <v>83</v>
      </c>
      <c r="H2" s="14" t="s">
        <v>126</v>
      </c>
      <c r="I2" s="14" t="s">
        <v>75</v>
      </c>
      <c r="J2" s="14" t="s">
        <v>85</v>
      </c>
      <c r="K2" s="14" t="s">
        <v>86</v>
      </c>
      <c r="L2" s="14" t="s">
        <v>87</v>
      </c>
      <c r="M2" s="14" t="s">
        <v>88</v>
      </c>
      <c r="N2" s="14" t="s">
        <v>76</v>
      </c>
      <c r="O2" s="14" t="s">
        <v>127</v>
      </c>
      <c r="P2" s="14" t="s">
        <v>89</v>
      </c>
      <c r="Q2" s="14" t="s">
        <v>78</v>
      </c>
      <c r="R2" s="14" t="s">
        <v>90</v>
      </c>
      <c r="S2" s="14" t="s">
        <v>125</v>
      </c>
      <c r="T2" s="14" t="s">
        <v>91</v>
      </c>
      <c r="U2" s="14" t="s">
        <v>92</v>
      </c>
      <c r="V2" s="14" t="s">
        <v>74</v>
      </c>
      <c r="W2" s="14" t="s">
        <v>93</v>
      </c>
      <c r="X2" s="14" t="s">
        <v>94</v>
      </c>
      <c r="Y2" s="14" t="s">
        <v>95</v>
      </c>
      <c r="Z2" s="14" t="s">
        <v>96</v>
      </c>
      <c r="AA2" s="14" t="s">
        <v>97</v>
      </c>
      <c r="AB2" s="14" t="s">
        <v>128</v>
      </c>
      <c r="AC2" s="14" t="s">
        <v>129</v>
      </c>
      <c r="AD2" s="14" t="s">
        <v>98</v>
      </c>
      <c r="AE2" s="14" t="s">
        <v>99</v>
      </c>
      <c r="AF2" s="14" t="s">
        <v>100</v>
      </c>
      <c r="AG2" s="14" t="s">
        <v>101</v>
      </c>
      <c r="AH2" s="14" t="s">
        <v>102</v>
      </c>
      <c r="AI2" s="14" t="s">
        <v>103</v>
      </c>
      <c r="AJ2" s="15" t="s">
        <v>130</v>
      </c>
      <c r="AK2" s="14" t="s">
        <v>131</v>
      </c>
      <c r="AL2" s="14" t="s">
        <v>132</v>
      </c>
      <c r="AM2" s="14" t="s">
        <v>124</v>
      </c>
      <c r="AN2" s="14" t="s">
        <v>108</v>
      </c>
      <c r="AO2" s="14" t="s">
        <v>71</v>
      </c>
      <c r="AP2" s="14" t="s">
        <v>104</v>
      </c>
      <c r="AQ2" s="14" t="s">
        <v>6</v>
      </c>
      <c r="AR2" s="14" t="s">
        <v>105</v>
      </c>
      <c r="AS2" s="14" t="s">
        <v>106</v>
      </c>
      <c r="AT2" s="14" t="s">
        <v>107</v>
      </c>
      <c r="AU2" s="14" t="s">
        <v>108</v>
      </c>
      <c r="AV2" s="24" t="s">
        <v>79</v>
      </c>
      <c r="AW2" s="22" t="s">
        <v>122</v>
      </c>
      <c r="AX2" s="22" t="s">
        <v>139</v>
      </c>
      <c r="AY2" s="22" t="s">
        <v>140</v>
      </c>
      <c r="AZ2" s="22" t="s">
        <v>134</v>
      </c>
      <c r="BA2" s="22" t="s">
        <v>133</v>
      </c>
    </row>
    <row r="3" spans="1:53" s="1" customFormat="1" x14ac:dyDescent="0.25">
      <c r="A3" s="6" t="s">
        <v>136</v>
      </c>
      <c r="B3" s="16" t="s">
        <v>109</v>
      </c>
      <c r="C3" s="16" t="s">
        <v>35</v>
      </c>
      <c r="D3" s="16" t="s">
        <v>38</v>
      </c>
      <c r="E3" s="16" t="s">
        <v>13</v>
      </c>
      <c r="F3" s="16" t="s">
        <v>10</v>
      </c>
      <c r="G3" s="16" t="s">
        <v>29</v>
      </c>
      <c r="H3" s="16">
        <v>150107</v>
      </c>
      <c r="I3" s="16" t="s">
        <v>119</v>
      </c>
      <c r="J3" s="16" t="s">
        <v>110</v>
      </c>
      <c r="K3" s="16" t="s">
        <v>55</v>
      </c>
      <c r="L3" s="16" t="s">
        <v>111</v>
      </c>
      <c r="M3" s="16" t="s">
        <v>67</v>
      </c>
      <c r="N3" s="16" t="s">
        <v>120</v>
      </c>
      <c r="O3" s="16">
        <v>170107</v>
      </c>
      <c r="P3" s="16" t="s">
        <v>70</v>
      </c>
      <c r="Q3" s="16" t="s">
        <v>77</v>
      </c>
      <c r="R3" s="16" t="s">
        <v>61</v>
      </c>
      <c r="S3" s="16">
        <v>170405</v>
      </c>
      <c r="T3" s="16" t="s">
        <v>112</v>
      </c>
      <c r="U3" s="16" t="s">
        <v>72</v>
      </c>
      <c r="V3" s="16" t="s">
        <v>121</v>
      </c>
      <c r="W3" s="16" t="s">
        <v>4</v>
      </c>
      <c r="X3" s="16" t="s">
        <v>65</v>
      </c>
      <c r="Y3" s="16" t="s">
        <v>19</v>
      </c>
      <c r="Z3" s="16" t="s">
        <v>11</v>
      </c>
      <c r="AA3" s="16" t="s">
        <v>22</v>
      </c>
      <c r="AB3" s="16" t="s">
        <v>113</v>
      </c>
      <c r="AC3" s="16" t="s">
        <v>114</v>
      </c>
      <c r="AD3" s="16" t="s">
        <v>63</v>
      </c>
      <c r="AE3" s="16" t="s">
        <v>115</v>
      </c>
      <c r="AF3" s="16" t="s">
        <v>116</v>
      </c>
      <c r="AG3" s="16" t="s">
        <v>64</v>
      </c>
      <c r="AH3" s="16" t="s">
        <v>117</v>
      </c>
      <c r="AI3" s="16" t="s">
        <v>66</v>
      </c>
      <c r="AJ3" s="16" t="s">
        <v>118</v>
      </c>
      <c r="AK3" s="16" t="s">
        <v>68</v>
      </c>
      <c r="AL3" s="16" t="s">
        <v>69</v>
      </c>
      <c r="AM3" s="16">
        <v>200138</v>
      </c>
      <c r="AN3" s="16">
        <v>200138</v>
      </c>
      <c r="AO3" s="16" t="s">
        <v>73</v>
      </c>
      <c r="AP3" s="16" t="s">
        <v>8</v>
      </c>
      <c r="AQ3" s="16" t="s">
        <v>2</v>
      </c>
      <c r="AR3" s="16" t="s">
        <v>1</v>
      </c>
      <c r="AS3" s="16" t="s">
        <v>59</v>
      </c>
      <c r="AT3" s="16" t="s">
        <v>16</v>
      </c>
      <c r="AU3" s="16" t="s">
        <v>60</v>
      </c>
      <c r="AV3" s="6" t="s">
        <v>123</v>
      </c>
      <c r="AW3" s="6" t="s">
        <v>123</v>
      </c>
      <c r="AX3" s="6" t="s">
        <v>123</v>
      </c>
      <c r="AY3" s="6"/>
      <c r="AZ3" s="6" t="s">
        <v>138</v>
      </c>
      <c r="BA3" s="6" t="s">
        <v>123</v>
      </c>
    </row>
    <row r="4" spans="1:53" x14ac:dyDescent="0.25">
      <c r="A4" s="8" t="s">
        <v>49</v>
      </c>
      <c r="B4" s="9"/>
      <c r="C4" s="9">
        <v>0</v>
      </c>
      <c r="D4" s="9"/>
      <c r="E4" s="9">
        <v>14950</v>
      </c>
      <c r="F4" s="9">
        <v>8960</v>
      </c>
      <c r="G4" s="9">
        <v>27130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>
        <v>23080</v>
      </c>
      <c r="X4" s="9"/>
      <c r="Y4" s="9">
        <v>26830</v>
      </c>
      <c r="Z4" s="9">
        <v>45430</v>
      </c>
      <c r="AA4" s="9">
        <v>4130</v>
      </c>
      <c r="AB4" s="9"/>
      <c r="AC4" s="9"/>
      <c r="AD4" s="9"/>
      <c r="AE4" s="9"/>
      <c r="AF4" s="9"/>
      <c r="AG4" s="9">
        <v>32</v>
      </c>
      <c r="AH4" s="9"/>
      <c r="AI4" s="9">
        <v>73</v>
      </c>
      <c r="AJ4" s="9"/>
      <c r="AK4" s="9"/>
      <c r="AL4" s="9"/>
      <c r="AM4" s="9"/>
      <c r="AN4" s="9">
        <v>20</v>
      </c>
      <c r="AO4" s="9"/>
      <c r="AP4" s="9">
        <v>4210</v>
      </c>
      <c r="AQ4" s="9">
        <v>31490</v>
      </c>
      <c r="AR4" s="9">
        <v>48860</v>
      </c>
      <c r="AS4" s="9">
        <v>13720</v>
      </c>
      <c r="AT4" s="9">
        <v>18345</v>
      </c>
      <c r="AU4" s="9"/>
      <c r="AV4" s="17">
        <f>SUM(B4:AU4)</f>
        <v>267260</v>
      </c>
      <c r="AW4" s="10">
        <f>AR4+AT4</f>
        <v>67205</v>
      </c>
      <c r="AX4" s="11">
        <f>AV4-AW4</f>
        <v>200055</v>
      </c>
      <c r="AY4" s="12">
        <f>AX4/AV4</f>
        <v>0.74854074683828487</v>
      </c>
      <c r="AZ4" s="9">
        <v>636</v>
      </c>
      <c r="BA4" s="13">
        <f>AV4/AZ4</f>
        <v>420.22012578616352</v>
      </c>
    </row>
    <row r="5" spans="1:53" x14ac:dyDescent="0.25">
      <c r="A5" s="8" t="s">
        <v>15</v>
      </c>
      <c r="B5" s="9"/>
      <c r="C5" s="9">
        <v>5290</v>
      </c>
      <c r="D5" s="9"/>
      <c r="E5" s="9">
        <v>13590</v>
      </c>
      <c r="F5" s="9">
        <v>8040</v>
      </c>
      <c r="G5" s="9">
        <v>32710</v>
      </c>
      <c r="H5" s="9"/>
      <c r="I5" s="9"/>
      <c r="J5" s="9"/>
      <c r="K5" s="9"/>
      <c r="L5" s="9"/>
      <c r="M5" s="9">
        <v>15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>
        <v>24630</v>
      </c>
      <c r="Z5" s="9">
        <v>37090</v>
      </c>
      <c r="AA5" s="9">
        <v>5990</v>
      </c>
      <c r="AB5" s="9">
        <v>157</v>
      </c>
      <c r="AC5" s="9">
        <v>1010</v>
      </c>
      <c r="AD5" s="9">
        <v>100</v>
      </c>
      <c r="AE5" s="9"/>
      <c r="AF5" s="9"/>
      <c r="AG5" s="9">
        <v>38</v>
      </c>
      <c r="AH5" s="9"/>
      <c r="AI5" s="9">
        <v>94</v>
      </c>
      <c r="AJ5" s="9">
        <v>1030</v>
      </c>
      <c r="AK5" s="9">
        <v>1220</v>
      </c>
      <c r="AL5" s="9">
        <v>770</v>
      </c>
      <c r="AM5" s="9"/>
      <c r="AN5" s="9"/>
      <c r="AO5" s="9"/>
      <c r="AP5" s="9">
        <v>3690</v>
      </c>
      <c r="AQ5" s="9">
        <v>26350</v>
      </c>
      <c r="AR5" s="9">
        <v>70440</v>
      </c>
      <c r="AS5" s="9"/>
      <c r="AT5" s="9">
        <v>17985</v>
      </c>
      <c r="AU5" s="9"/>
      <c r="AV5" s="17">
        <f>SUM(B5:AU5)</f>
        <v>250239</v>
      </c>
      <c r="AW5" s="10">
        <f t="shared" ref="AW5:AW48" si="0">AR5+AT5</f>
        <v>88425</v>
      </c>
      <c r="AX5" s="11">
        <f t="shared" ref="AX5:AX48" si="1">AV5-AW5</f>
        <v>161814</v>
      </c>
      <c r="AY5" s="12">
        <f t="shared" ref="AY5:AY48" si="2">AX5/AV5</f>
        <v>0.64663781424957745</v>
      </c>
      <c r="AZ5" s="9">
        <v>605</v>
      </c>
      <c r="BA5" s="13">
        <f t="shared" ref="BA5:BA48" si="3">AV5/AZ5</f>
        <v>413.61818181818182</v>
      </c>
    </row>
    <row r="6" spans="1:53" x14ac:dyDescent="0.25">
      <c r="A6" s="8" t="s">
        <v>25</v>
      </c>
      <c r="B6" s="9"/>
      <c r="C6" s="9">
        <v>0</v>
      </c>
      <c r="D6" s="9"/>
      <c r="E6" s="9">
        <v>7830</v>
      </c>
      <c r="F6" s="9"/>
      <c r="G6" s="9">
        <v>21990</v>
      </c>
      <c r="H6" s="9"/>
      <c r="I6" s="9"/>
      <c r="J6" s="9"/>
      <c r="K6" s="9"/>
      <c r="L6" s="9"/>
      <c r="M6" s="9">
        <v>4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>
        <v>18650</v>
      </c>
      <c r="Z6" s="9"/>
      <c r="AA6" s="9">
        <v>1695</v>
      </c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>
        <v>41650</v>
      </c>
      <c r="AR6" s="9">
        <v>64350</v>
      </c>
      <c r="AS6" s="9"/>
      <c r="AT6" s="9"/>
      <c r="AU6" s="9"/>
      <c r="AV6" s="17">
        <f>SUM(B6:AU6)</f>
        <v>156169</v>
      </c>
      <c r="AW6" s="10">
        <f t="shared" si="0"/>
        <v>64350</v>
      </c>
      <c r="AX6" s="11">
        <f t="shared" si="1"/>
        <v>91819</v>
      </c>
      <c r="AY6" s="12">
        <f t="shared" si="2"/>
        <v>0.5879463914093066</v>
      </c>
      <c r="AZ6" s="9">
        <v>424</v>
      </c>
      <c r="BA6" s="13">
        <f t="shared" si="3"/>
        <v>368.32311320754718</v>
      </c>
    </row>
    <row r="7" spans="1:53" x14ac:dyDescent="0.25">
      <c r="A7" s="8" t="s">
        <v>7</v>
      </c>
      <c r="B7" s="9"/>
      <c r="C7" s="9">
        <v>69900</v>
      </c>
      <c r="D7" s="9">
        <v>5860</v>
      </c>
      <c r="E7" s="9">
        <v>32730</v>
      </c>
      <c r="F7" s="9">
        <v>31240</v>
      </c>
      <c r="G7" s="9">
        <v>69390</v>
      </c>
      <c r="H7" s="9"/>
      <c r="I7" s="9"/>
      <c r="J7" s="9"/>
      <c r="K7" s="9">
        <v>720</v>
      </c>
      <c r="L7" s="9"/>
      <c r="M7" s="9"/>
      <c r="N7" s="9"/>
      <c r="O7" s="9"/>
      <c r="P7" s="9"/>
      <c r="Q7" s="9"/>
      <c r="R7" s="9">
        <v>142</v>
      </c>
      <c r="S7" s="9"/>
      <c r="T7" s="9"/>
      <c r="U7" s="9"/>
      <c r="V7" s="9"/>
      <c r="W7" s="9">
        <v>27700</v>
      </c>
      <c r="X7" s="9"/>
      <c r="Y7" s="9"/>
      <c r="Z7" s="9"/>
      <c r="AA7" s="9">
        <v>2080</v>
      </c>
      <c r="AB7" s="9">
        <v>80</v>
      </c>
      <c r="AC7" s="9">
        <v>2450</v>
      </c>
      <c r="AD7" s="9">
        <v>310</v>
      </c>
      <c r="AE7" s="9">
        <v>250</v>
      </c>
      <c r="AF7" s="9">
        <v>175</v>
      </c>
      <c r="AG7" s="9"/>
      <c r="AH7" s="9"/>
      <c r="AI7" s="9"/>
      <c r="AJ7" s="9">
        <v>1300</v>
      </c>
      <c r="AK7" s="9">
        <v>9100</v>
      </c>
      <c r="AL7" s="9">
        <v>2480</v>
      </c>
      <c r="AM7" s="9"/>
      <c r="AN7" s="9"/>
      <c r="AO7" s="9"/>
      <c r="AP7" s="9">
        <v>13690</v>
      </c>
      <c r="AQ7" s="9">
        <v>84260</v>
      </c>
      <c r="AR7" s="9">
        <v>198180</v>
      </c>
      <c r="AS7" s="9">
        <v>3780</v>
      </c>
      <c r="AT7" s="9">
        <v>85800</v>
      </c>
      <c r="AU7" s="9">
        <v>640</v>
      </c>
      <c r="AV7" s="17">
        <f>SUM(B7:AU7)</f>
        <v>642257</v>
      </c>
      <c r="AW7" s="10">
        <f t="shared" si="0"/>
        <v>283980</v>
      </c>
      <c r="AX7" s="11">
        <f t="shared" si="1"/>
        <v>358277</v>
      </c>
      <c r="AY7" s="12">
        <f t="shared" si="2"/>
        <v>0.55784055292507517</v>
      </c>
      <c r="AZ7" s="9">
        <v>1200</v>
      </c>
      <c r="BA7" s="13">
        <f t="shared" si="3"/>
        <v>535.21416666666664</v>
      </c>
    </row>
    <row r="8" spans="1:53" x14ac:dyDescent="0.25">
      <c r="A8" s="8" t="s">
        <v>37</v>
      </c>
      <c r="B8" s="9"/>
      <c r="C8" s="9">
        <v>123455</v>
      </c>
      <c r="D8" s="9"/>
      <c r="E8" s="9">
        <v>89390</v>
      </c>
      <c r="F8" s="9">
        <v>57080</v>
      </c>
      <c r="G8" s="9">
        <v>176230</v>
      </c>
      <c r="H8" s="9"/>
      <c r="I8" s="9"/>
      <c r="J8" s="9">
        <v>145</v>
      </c>
      <c r="K8" s="9">
        <v>710</v>
      </c>
      <c r="L8" s="9"/>
      <c r="M8" s="9">
        <v>30</v>
      </c>
      <c r="N8" s="9"/>
      <c r="O8" s="9"/>
      <c r="P8" s="9"/>
      <c r="Q8" s="9"/>
      <c r="R8" s="9"/>
      <c r="S8" s="9"/>
      <c r="T8" s="9"/>
      <c r="U8" s="9"/>
      <c r="V8" s="9"/>
      <c r="W8" s="9">
        <v>59520</v>
      </c>
      <c r="X8" s="9"/>
      <c r="Y8" s="9">
        <v>78255</v>
      </c>
      <c r="Z8" s="9">
        <v>233190</v>
      </c>
      <c r="AA8" s="9">
        <v>17920</v>
      </c>
      <c r="AB8" s="9">
        <v>735</v>
      </c>
      <c r="AC8" s="9">
        <v>4790</v>
      </c>
      <c r="AD8" s="9">
        <v>330</v>
      </c>
      <c r="AE8" s="9">
        <v>400</v>
      </c>
      <c r="AF8" s="9">
        <v>2450</v>
      </c>
      <c r="AG8" s="9">
        <v>235</v>
      </c>
      <c r="AH8" s="9">
        <v>350</v>
      </c>
      <c r="AI8" s="9">
        <v>384</v>
      </c>
      <c r="AJ8" s="9">
        <v>5031</v>
      </c>
      <c r="AK8" s="9">
        <v>5690</v>
      </c>
      <c r="AL8" s="9">
        <v>5650</v>
      </c>
      <c r="AM8" s="9"/>
      <c r="AN8" s="9"/>
      <c r="AO8" s="9"/>
      <c r="AP8" s="9">
        <v>18810</v>
      </c>
      <c r="AQ8" s="9">
        <v>161400</v>
      </c>
      <c r="AR8" s="9">
        <v>552770</v>
      </c>
      <c r="AS8" s="9">
        <v>5780</v>
      </c>
      <c r="AT8" s="9">
        <v>121071</v>
      </c>
      <c r="AU8" s="9"/>
      <c r="AV8" s="17">
        <f>SUM(B8:AU8)</f>
        <v>1721801</v>
      </c>
      <c r="AW8" s="10">
        <f t="shared" si="0"/>
        <v>673841</v>
      </c>
      <c r="AX8" s="11">
        <f t="shared" si="1"/>
        <v>1047960</v>
      </c>
      <c r="AY8" s="12">
        <f t="shared" si="2"/>
        <v>0.60864176522141644</v>
      </c>
      <c r="AZ8" s="9">
        <v>3892</v>
      </c>
      <c r="BA8" s="13">
        <f t="shared" si="3"/>
        <v>442.3949126413155</v>
      </c>
    </row>
    <row r="9" spans="1:53" x14ac:dyDescent="0.25">
      <c r="A9" s="8" t="s">
        <v>3</v>
      </c>
      <c r="B9" s="9"/>
      <c r="C9" s="9">
        <v>429070</v>
      </c>
      <c r="D9" s="9">
        <v>85190</v>
      </c>
      <c r="E9" s="9">
        <v>506430</v>
      </c>
      <c r="F9" s="9">
        <v>437260</v>
      </c>
      <c r="G9" s="9">
        <v>806730</v>
      </c>
      <c r="H9" s="9"/>
      <c r="I9" s="9"/>
      <c r="J9" s="9">
        <v>405</v>
      </c>
      <c r="K9" s="9">
        <v>10190</v>
      </c>
      <c r="L9" s="9">
        <v>422</v>
      </c>
      <c r="M9" s="9">
        <v>585</v>
      </c>
      <c r="N9" s="9"/>
      <c r="O9" s="9"/>
      <c r="P9" s="9"/>
      <c r="Q9" s="9"/>
      <c r="R9" s="9">
        <v>737</v>
      </c>
      <c r="S9" s="9"/>
      <c r="T9" s="9">
        <v>910</v>
      </c>
      <c r="U9" s="9">
        <v>190</v>
      </c>
      <c r="V9" s="9">
        <v>100</v>
      </c>
      <c r="W9" s="9">
        <v>292920</v>
      </c>
      <c r="X9" s="9">
        <v>1230</v>
      </c>
      <c r="Y9" s="9">
        <v>790770</v>
      </c>
      <c r="Z9" s="9">
        <v>1583030</v>
      </c>
      <c r="AA9" s="9">
        <v>43880</v>
      </c>
      <c r="AB9" s="9">
        <v>1584</v>
      </c>
      <c r="AC9" s="9">
        <v>29540</v>
      </c>
      <c r="AD9" s="9">
        <v>1220</v>
      </c>
      <c r="AE9" s="9">
        <v>2050</v>
      </c>
      <c r="AF9" s="9">
        <v>9123</v>
      </c>
      <c r="AG9" s="9">
        <v>1632</v>
      </c>
      <c r="AH9" s="9"/>
      <c r="AI9" s="9">
        <v>1386</v>
      </c>
      <c r="AJ9" s="9">
        <v>16200</v>
      </c>
      <c r="AK9" s="9">
        <v>26590</v>
      </c>
      <c r="AL9" s="9">
        <v>34090</v>
      </c>
      <c r="AM9" s="9"/>
      <c r="AN9" s="9"/>
      <c r="AO9" s="9">
        <v>2760</v>
      </c>
      <c r="AP9" s="9">
        <v>195008</v>
      </c>
      <c r="AQ9" s="9">
        <v>1896780</v>
      </c>
      <c r="AR9" s="9">
        <v>1768530</v>
      </c>
      <c r="AS9" s="9">
        <v>232330</v>
      </c>
      <c r="AT9" s="9">
        <v>299280</v>
      </c>
      <c r="AU9" s="9">
        <v>4595</v>
      </c>
      <c r="AV9" s="17">
        <f>SUM(B9:AU9)</f>
        <v>9512747</v>
      </c>
      <c r="AW9" s="10">
        <f t="shared" si="0"/>
        <v>2067810</v>
      </c>
      <c r="AX9" s="11">
        <f t="shared" si="1"/>
        <v>7444937</v>
      </c>
      <c r="AY9" s="12">
        <f t="shared" si="2"/>
        <v>0.78262745766286013</v>
      </c>
      <c r="AZ9" s="9">
        <v>15425</v>
      </c>
      <c r="BA9" s="13">
        <f t="shared" si="3"/>
        <v>616.70969205834683</v>
      </c>
    </row>
    <row r="10" spans="1:53" x14ac:dyDescent="0.25">
      <c r="A10" s="8" t="s">
        <v>42</v>
      </c>
      <c r="B10" s="9"/>
      <c r="C10" s="9">
        <v>0</v>
      </c>
      <c r="D10" s="9"/>
      <c r="E10" s="9">
        <v>14800</v>
      </c>
      <c r="F10" s="9">
        <v>5280</v>
      </c>
      <c r="G10" s="9">
        <v>23220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>
        <v>21170</v>
      </c>
      <c r="Z10" s="9">
        <v>41430</v>
      </c>
      <c r="AA10" s="9"/>
      <c r="AB10" s="9"/>
      <c r="AC10" s="9"/>
      <c r="AD10" s="9"/>
      <c r="AE10" s="9"/>
      <c r="AF10" s="9"/>
      <c r="AG10" s="9">
        <v>20</v>
      </c>
      <c r="AH10" s="9"/>
      <c r="AI10" s="9"/>
      <c r="AJ10" s="9"/>
      <c r="AK10" s="9"/>
      <c r="AL10" s="9"/>
      <c r="AM10" s="9"/>
      <c r="AN10" s="9"/>
      <c r="AO10" s="9"/>
      <c r="AP10" s="9">
        <v>2620</v>
      </c>
      <c r="AQ10" s="9">
        <v>55420</v>
      </c>
      <c r="AR10" s="9">
        <v>48810</v>
      </c>
      <c r="AS10" s="9"/>
      <c r="AT10" s="9">
        <v>6690</v>
      </c>
      <c r="AU10" s="9"/>
      <c r="AV10" s="17">
        <f>SUM(B10:AU10)</f>
        <v>219460</v>
      </c>
      <c r="AW10" s="10">
        <f t="shared" si="0"/>
        <v>55500</v>
      </c>
      <c r="AX10" s="11">
        <f t="shared" si="1"/>
        <v>163960</v>
      </c>
      <c r="AY10" s="12">
        <f t="shared" si="2"/>
        <v>0.74710653422035911</v>
      </c>
      <c r="AZ10" s="9">
        <v>565</v>
      </c>
      <c r="BA10" s="13">
        <f t="shared" si="3"/>
        <v>388.42477876106193</v>
      </c>
    </row>
    <row r="11" spans="1:53" x14ac:dyDescent="0.25">
      <c r="A11" s="8" t="s">
        <v>17</v>
      </c>
      <c r="B11" s="9"/>
      <c r="C11" s="9">
        <v>180710</v>
      </c>
      <c r="D11" s="9"/>
      <c r="E11" s="9">
        <v>137940</v>
      </c>
      <c r="F11" s="9">
        <v>132460</v>
      </c>
      <c r="G11" s="9">
        <v>285940</v>
      </c>
      <c r="H11" s="9"/>
      <c r="I11" s="9"/>
      <c r="J11" s="9">
        <v>175</v>
      </c>
      <c r="K11" s="9">
        <v>1630</v>
      </c>
      <c r="L11" s="9"/>
      <c r="M11" s="9">
        <v>60</v>
      </c>
      <c r="N11" s="9"/>
      <c r="O11" s="9"/>
      <c r="P11" s="9"/>
      <c r="Q11" s="9"/>
      <c r="R11" s="9"/>
      <c r="S11" s="9"/>
      <c r="T11" s="9">
        <v>60</v>
      </c>
      <c r="U11" s="9">
        <v>180</v>
      </c>
      <c r="V11" s="9"/>
      <c r="W11" s="9">
        <v>89360</v>
      </c>
      <c r="X11" s="9">
        <v>320</v>
      </c>
      <c r="Y11" s="9">
        <v>126310</v>
      </c>
      <c r="Z11" s="9">
        <v>382260</v>
      </c>
      <c r="AA11" s="9">
        <v>31590</v>
      </c>
      <c r="AB11" s="9">
        <v>1065</v>
      </c>
      <c r="AC11" s="9">
        <v>16052</v>
      </c>
      <c r="AD11" s="9">
        <v>630</v>
      </c>
      <c r="AE11" s="9">
        <v>450</v>
      </c>
      <c r="AF11" s="9">
        <v>4022</v>
      </c>
      <c r="AG11" s="9">
        <v>668</v>
      </c>
      <c r="AH11" s="9"/>
      <c r="AI11" s="9">
        <v>544</v>
      </c>
      <c r="AJ11" s="9">
        <v>6368</v>
      </c>
      <c r="AK11" s="9">
        <v>29790</v>
      </c>
      <c r="AL11" s="9">
        <v>11810</v>
      </c>
      <c r="AM11" s="9"/>
      <c r="AN11" s="9"/>
      <c r="AO11" s="9"/>
      <c r="AP11" s="9">
        <v>40580</v>
      </c>
      <c r="AQ11" s="9">
        <v>457590</v>
      </c>
      <c r="AR11" s="9">
        <v>809930</v>
      </c>
      <c r="AS11" s="9">
        <v>54560</v>
      </c>
      <c r="AT11" s="9">
        <v>181040</v>
      </c>
      <c r="AU11" s="9"/>
      <c r="AV11" s="17">
        <f>SUM(B11:AU11)</f>
        <v>2984094</v>
      </c>
      <c r="AW11" s="10">
        <f t="shared" si="0"/>
        <v>990970</v>
      </c>
      <c r="AX11" s="11">
        <f t="shared" si="1"/>
        <v>1993124</v>
      </c>
      <c r="AY11" s="12">
        <f t="shared" si="2"/>
        <v>0.66791595707105744</v>
      </c>
      <c r="AZ11" s="9">
        <v>5682</v>
      </c>
      <c r="BA11" s="13">
        <f t="shared" si="3"/>
        <v>525.1837381203801</v>
      </c>
    </row>
    <row r="12" spans="1:53" x14ac:dyDescent="0.25">
      <c r="A12" s="8" t="s">
        <v>9</v>
      </c>
      <c r="B12" s="9"/>
      <c r="C12" s="9">
        <v>12140</v>
      </c>
      <c r="D12" s="9"/>
      <c r="E12" s="9">
        <v>24220</v>
      </c>
      <c r="F12" s="9">
        <v>23020</v>
      </c>
      <c r="G12" s="9">
        <v>63560</v>
      </c>
      <c r="H12" s="9"/>
      <c r="I12" s="9"/>
      <c r="J12" s="9"/>
      <c r="K12" s="9"/>
      <c r="L12" s="9"/>
      <c r="M12" s="9">
        <v>20</v>
      </c>
      <c r="N12" s="9"/>
      <c r="O12" s="9"/>
      <c r="P12" s="9"/>
      <c r="Q12" s="9"/>
      <c r="R12" s="9"/>
      <c r="S12" s="9"/>
      <c r="T12" s="9"/>
      <c r="U12" s="9"/>
      <c r="V12" s="9"/>
      <c r="W12" s="9">
        <v>34660</v>
      </c>
      <c r="X12" s="9"/>
      <c r="Y12" s="9">
        <v>55280</v>
      </c>
      <c r="Z12" s="9">
        <v>76500</v>
      </c>
      <c r="AA12" s="9">
        <v>8885</v>
      </c>
      <c r="AB12" s="9"/>
      <c r="AC12" s="9">
        <v>1850</v>
      </c>
      <c r="AD12" s="9">
        <v>100</v>
      </c>
      <c r="AE12" s="9"/>
      <c r="AF12" s="9">
        <v>427</v>
      </c>
      <c r="AG12" s="9">
        <v>115</v>
      </c>
      <c r="AH12" s="9"/>
      <c r="AI12" s="9">
        <v>158</v>
      </c>
      <c r="AJ12" s="9">
        <v>1461</v>
      </c>
      <c r="AK12" s="9">
        <v>2820</v>
      </c>
      <c r="AL12" s="9">
        <v>970</v>
      </c>
      <c r="AM12" s="9"/>
      <c r="AN12" s="9"/>
      <c r="AO12" s="9"/>
      <c r="AP12" s="9">
        <v>27560</v>
      </c>
      <c r="AQ12" s="9">
        <v>105910</v>
      </c>
      <c r="AR12" s="9">
        <v>91670</v>
      </c>
      <c r="AS12" s="9"/>
      <c r="AT12" s="9">
        <v>36929</v>
      </c>
      <c r="AU12" s="9"/>
      <c r="AV12" s="17">
        <f>SUM(B12:AU12)</f>
        <v>568255</v>
      </c>
      <c r="AW12" s="10">
        <f t="shared" si="0"/>
        <v>128599</v>
      </c>
      <c r="AX12" s="11">
        <f t="shared" si="1"/>
        <v>439656</v>
      </c>
      <c r="AY12" s="12">
        <f t="shared" si="2"/>
        <v>0.7736949080958373</v>
      </c>
      <c r="AZ12" s="9">
        <v>952</v>
      </c>
      <c r="BA12" s="13">
        <f t="shared" si="3"/>
        <v>596.90651260504205</v>
      </c>
    </row>
    <row r="13" spans="1:53" x14ac:dyDescent="0.25">
      <c r="A13" s="8" t="s">
        <v>34</v>
      </c>
      <c r="B13" s="9"/>
      <c r="C13" s="9">
        <v>47060</v>
      </c>
      <c r="D13" s="9"/>
      <c r="E13" s="9">
        <v>29350</v>
      </c>
      <c r="F13" s="9">
        <v>1900</v>
      </c>
      <c r="G13" s="9">
        <v>70910</v>
      </c>
      <c r="H13" s="9"/>
      <c r="I13" s="9"/>
      <c r="J13" s="9"/>
      <c r="K13" s="9">
        <v>700</v>
      </c>
      <c r="L13" s="9"/>
      <c r="M13" s="9">
        <v>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150</v>
      </c>
      <c r="Y13" s="9">
        <v>29350</v>
      </c>
      <c r="Z13" s="9">
        <v>97560</v>
      </c>
      <c r="AA13" s="9">
        <v>11375</v>
      </c>
      <c r="AB13" s="9">
        <v>150</v>
      </c>
      <c r="AC13" s="9">
        <v>1790</v>
      </c>
      <c r="AD13" s="9">
        <v>240</v>
      </c>
      <c r="AE13" s="9"/>
      <c r="AF13" s="9">
        <v>839</v>
      </c>
      <c r="AG13" s="9">
        <v>120</v>
      </c>
      <c r="AH13" s="9"/>
      <c r="AI13" s="9"/>
      <c r="AJ13" s="9">
        <v>3000</v>
      </c>
      <c r="AK13" s="9">
        <v>2200</v>
      </c>
      <c r="AL13" s="9">
        <v>1300</v>
      </c>
      <c r="AM13" s="9">
        <v>14000</v>
      </c>
      <c r="AN13" s="9"/>
      <c r="AO13" s="9"/>
      <c r="AP13" s="9">
        <v>6000</v>
      </c>
      <c r="AQ13" s="9">
        <v>82480</v>
      </c>
      <c r="AR13" s="9">
        <v>233230</v>
      </c>
      <c r="AS13" s="9"/>
      <c r="AT13" s="9">
        <v>35080</v>
      </c>
      <c r="AU13" s="9"/>
      <c r="AV13" s="17">
        <f>SUM(B13:AU13)</f>
        <v>668788</v>
      </c>
      <c r="AW13" s="10">
        <f t="shared" si="0"/>
        <v>268310</v>
      </c>
      <c r="AX13" s="11">
        <f t="shared" si="1"/>
        <v>400478</v>
      </c>
      <c r="AY13" s="12">
        <f t="shared" si="2"/>
        <v>0.59881158154751579</v>
      </c>
      <c r="AZ13" s="9">
        <v>1232</v>
      </c>
      <c r="BA13" s="13">
        <f t="shared" si="3"/>
        <v>542.84740259740261</v>
      </c>
    </row>
    <row r="14" spans="1:53" x14ac:dyDescent="0.25">
      <c r="A14" s="8" t="s">
        <v>33</v>
      </c>
      <c r="B14" s="9"/>
      <c r="C14" s="9">
        <v>14950</v>
      </c>
      <c r="D14" s="9"/>
      <c r="E14" s="9">
        <v>31710</v>
      </c>
      <c r="F14" s="9">
        <v>29260</v>
      </c>
      <c r="G14" s="9">
        <v>71650</v>
      </c>
      <c r="H14" s="9"/>
      <c r="I14" s="9"/>
      <c r="J14" s="9">
        <v>117</v>
      </c>
      <c r="K14" s="9">
        <v>710</v>
      </c>
      <c r="L14" s="9"/>
      <c r="M14" s="9">
        <v>30</v>
      </c>
      <c r="N14" s="9"/>
      <c r="O14" s="9"/>
      <c r="P14" s="9"/>
      <c r="Q14" s="9"/>
      <c r="R14" s="9"/>
      <c r="S14" s="9"/>
      <c r="T14" s="9"/>
      <c r="U14" s="9"/>
      <c r="V14" s="9"/>
      <c r="W14" s="9">
        <v>36840</v>
      </c>
      <c r="X14" s="9"/>
      <c r="Y14" s="9">
        <v>55710</v>
      </c>
      <c r="Z14" s="9">
        <v>54870</v>
      </c>
      <c r="AA14" s="9">
        <v>7090</v>
      </c>
      <c r="AB14" s="9">
        <v>137</v>
      </c>
      <c r="AC14" s="9">
        <v>3560</v>
      </c>
      <c r="AD14" s="9">
        <v>270</v>
      </c>
      <c r="AE14" s="9">
        <v>100</v>
      </c>
      <c r="AF14" s="9">
        <v>1000</v>
      </c>
      <c r="AG14" s="9">
        <v>103</v>
      </c>
      <c r="AH14" s="9"/>
      <c r="AI14" s="9">
        <v>93</v>
      </c>
      <c r="AJ14" s="9">
        <v>1938</v>
      </c>
      <c r="AK14" s="9">
        <v>3590</v>
      </c>
      <c r="AL14" s="9">
        <v>4910</v>
      </c>
      <c r="AM14" s="9"/>
      <c r="AN14" s="9"/>
      <c r="AO14" s="9"/>
      <c r="AP14" s="9">
        <v>15090</v>
      </c>
      <c r="AQ14" s="9">
        <v>112270</v>
      </c>
      <c r="AR14" s="9">
        <v>143450</v>
      </c>
      <c r="AS14" s="9"/>
      <c r="AT14" s="9">
        <v>36424</v>
      </c>
      <c r="AU14" s="9"/>
      <c r="AV14" s="17">
        <f>SUM(B14:AU14)</f>
        <v>625872</v>
      </c>
      <c r="AW14" s="10">
        <f t="shared" si="0"/>
        <v>179874</v>
      </c>
      <c r="AX14" s="11">
        <f t="shared" si="1"/>
        <v>445998</v>
      </c>
      <c r="AY14" s="12">
        <f t="shared" si="2"/>
        <v>0.71260257688473039</v>
      </c>
      <c r="AZ14" s="9">
        <v>1379</v>
      </c>
      <c r="BA14" s="13">
        <f t="shared" si="3"/>
        <v>453.85931834662802</v>
      </c>
    </row>
    <row r="15" spans="1:53" x14ac:dyDescent="0.25">
      <c r="A15" s="8" t="s">
        <v>26</v>
      </c>
      <c r="B15" s="9">
        <v>340</v>
      </c>
      <c r="C15" s="9">
        <v>0</v>
      </c>
      <c r="D15" s="9"/>
      <c r="E15" s="9">
        <v>12290</v>
      </c>
      <c r="F15" s="9">
        <v>3560</v>
      </c>
      <c r="G15" s="9">
        <v>17240</v>
      </c>
      <c r="H15" s="9"/>
      <c r="I15" s="9"/>
      <c r="J15" s="9"/>
      <c r="K15" s="9"/>
      <c r="L15" s="9"/>
      <c r="M15" s="9">
        <v>10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>
        <v>10730</v>
      </c>
      <c r="Z15" s="9">
        <v>18840</v>
      </c>
      <c r="AA15" s="9">
        <v>1000</v>
      </c>
      <c r="AB15" s="9"/>
      <c r="AC15" s="9"/>
      <c r="AD15" s="9">
        <v>20</v>
      </c>
      <c r="AE15" s="9"/>
      <c r="AF15" s="9"/>
      <c r="AG15" s="9">
        <v>29</v>
      </c>
      <c r="AH15" s="9"/>
      <c r="AI15" s="9">
        <v>40</v>
      </c>
      <c r="AJ15" s="9"/>
      <c r="AK15" s="9"/>
      <c r="AL15" s="9"/>
      <c r="AM15" s="9"/>
      <c r="AN15" s="9"/>
      <c r="AO15" s="9"/>
      <c r="AP15" s="9">
        <v>2990</v>
      </c>
      <c r="AQ15" s="9">
        <v>8470</v>
      </c>
      <c r="AR15" s="9">
        <v>27630</v>
      </c>
      <c r="AS15" s="9"/>
      <c r="AT15" s="9">
        <v>4370</v>
      </c>
      <c r="AU15" s="9"/>
      <c r="AV15" s="17">
        <f>SUM(B15:AU15)</f>
        <v>107559</v>
      </c>
      <c r="AW15" s="10">
        <f t="shared" si="0"/>
        <v>32000</v>
      </c>
      <c r="AX15" s="11">
        <f t="shared" si="1"/>
        <v>75559</v>
      </c>
      <c r="AY15" s="12">
        <f t="shared" si="2"/>
        <v>0.70248886657555387</v>
      </c>
      <c r="AZ15" s="9">
        <v>298</v>
      </c>
      <c r="BA15" s="13">
        <f t="shared" si="3"/>
        <v>360.93624161073825</v>
      </c>
    </row>
    <row r="16" spans="1:53" x14ac:dyDescent="0.25">
      <c r="A16" s="8" t="s">
        <v>39</v>
      </c>
      <c r="B16" s="9"/>
      <c r="C16" s="9">
        <v>1320</v>
      </c>
      <c r="D16" s="9"/>
      <c r="E16" s="9">
        <v>24250</v>
      </c>
      <c r="F16" s="9">
        <v>600</v>
      </c>
      <c r="G16" s="9">
        <v>47210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>
        <v>38770</v>
      </c>
      <c r="Z16" s="9">
        <v>55340</v>
      </c>
      <c r="AA16" s="9">
        <v>1660</v>
      </c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>
        <v>490</v>
      </c>
      <c r="AQ16" s="9">
        <v>39840</v>
      </c>
      <c r="AR16" s="9">
        <v>82080</v>
      </c>
      <c r="AS16" s="9">
        <v>19750</v>
      </c>
      <c r="AT16" s="9">
        <v>10640</v>
      </c>
      <c r="AU16" s="9"/>
      <c r="AV16" s="17">
        <f>SUM(B16:AU16)</f>
        <v>321950</v>
      </c>
      <c r="AW16" s="10">
        <f t="shared" si="0"/>
        <v>92720</v>
      </c>
      <c r="AX16" s="11">
        <f t="shared" si="1"/>
        <v>229230</v>
      </c>
      <c r="AY16" s="12">
        <f t="shared" si="2"/>
        <v>0.71200496971579441</v>
      </c>
      <c r="AZ16" s="9">
        <v>575</v>
      </c>
      <c r="BA16" s="13">
        <f t="shared" si="3"/>
        <v>559.91304347826087</v>
      </c>
    </row>
    <row r="17" spans="1:53" x14ac:dyDescent="0.25">
      <c r="A17" s="8" t="s">
        <v>12</v>
      </c>
      <c r="B17" s="9"/>
      <c r="C17" s="9">
        <v>0</v>
      </c>
      <c r="D17" s="9"/>
      <c r="E17" s="9">
        <v>57180</v>
      </c>
      <c r="F17" s="9">
        <v>27360</v>
      </c>
      <c r="G17" s="9">
        <v>102610</v>
      </c>
      <c r="H17" s="9"/>
      <c r="I17" s="9"/>
      <c r="J17" s="9"/>
      <c r="K17" s="9">
        <v>720</v>
      </c>
      <c r="L17" s="9"/>
      <c r="M17" s="9">
        <v>299</v>
      </c>
      <c r="N17" s="9"/>
      <c r="O17" s="9"/>
      <c r="P17" s="9"/>
      <c r="Q17" s="9"/>
      <c r="R17" s="9"/>
      <c r="S17" s="9"/>
      <c r="T17" s="9">
        <v>60</v>
      </c>
      <c r="U17" s="9"/>
      <c r="V17" s="9"/>
      <c r="W17" s="9">
        <v>56480</v>
      </c>
      <c r="X17" s="9"/>
      <c r="Y17" s="9">
        <v>134950</v>
      </c>
      <c r="Z17" s="9">
        <v>130080</v>
      </c>
      <c r="AA17" s="9">
        <v>31665</v>
      </c>
      <c r="AB17" s="9">
        <v>210</v>
      </c>
      <c r="AC17" s="9">
        <v>1560</v>
      </c>
      <c r="AD17" s="9">
        <v>250</v>
      </c>
      <c r="AE17" s="9">
        <v>300</v>
      </c>
      <c r="AF17" s="9">
        <v>1414</v>
      </c>
      <c r="AG17" s="9">
        <v>130</v>
      </c>
      <c r="AH17" s="9">
        <v>1500</v>
      </c>
      <c r="AI17" s="9">
        <v>237</v>
      </c>
      <c r="AJ17" s="9">
        <v>2876</v>
      </c>
      <c r="AK17" s="9">
        <v>5160</v>
      </c>
      <c r="AL17" s="9">
        <v>3210</v>
      </c>
      <c r="AM17" s="9"/>
      <c r="AN17" s="9"/>
      <c r="AO17" s="9"/>
      <c r="AP17" s="9">
        <v>11020</v>
      </c>
      <c r="AQ17" s="9">
        <v>154030</v>
      </c>
      <c r="AR17" s="9">
        <v>260590</v>
      </c>
      <c r="AS17" s="9"/>
      <c r="AT17" s="9">
        <v>32185</v>
      </c>
      <c r="AU17" s="9"/>
      <c r="AV17" s="17">
        <f>SUM(B17:AU17)</f>
        <v>1016076</v>
      </c>
      <c r="AW17" s="10">
        <f t="shared" si="0"/>
        <v>292775</v>
      </c>
      <c r="AX17" s="11">
        <f t="shared" si="1"/>
        <v>723301</v>
      </c>
      <c r="AY17" s="12">
        <f t="shared" si="2"/>
        <v>0.71185718391143971</v>
      </c>
      <c r="AZ17" s="9">
        <v>2004</v>
      </c>
      <c r="BA17" s="13">
        <f t="shared" si="3"/>
        <v>507.0239520958084</v>
      </c>
    </row>
    <row r="18" spans="1:53" x14ac:dyDescent="0.25">
      <c r="A18" s="8" t="s">
        <v>31</v>
      </c>
      <c r="B18" s="9"/>
      <c r="C18" s="9">
        <v>0</v>
      </c>
      <c r="D18" s="9"/>
      <c r="E18" s="9">
        <v>23150</v>
      </c>
      <c r="F18" s="9"/>
      <c r="G18" s="9">
        <v>68560</v>
      </c>
      <c r="H18" s="9"/>
      <c r="I18" s="9"/>
      <c r="J18" s="9"/>
      <c r="K18" s="9">
        <v>700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>
        <v>18340</v>
      </c>
      <c r="X18" s="9"/>
      <c r="Y18" s="9">
        <v>45740</v>
      </c>
      <c r="Z18" s="9">
        <v>75460</v>
      </c>
      <c r="AA18" s="9">
        <v>3940</v>
      </c>
      <c r="AB18" s="9"/>
      <c r="AC18" s="9"/>
      <c r="AD18" s="9">
        <v>130</v>
      </c>
      <c r="AE18" s="9">
        <v>140</v>
      </c>
      <c r="AF18" s="9"/>
      <c r="AG18" s="9">
        <v>75</v>
      </c>
      <c r="AH18" s="9"/>
      <c r="AI18" s="9">
        <v>72</v>
      </c>
      <c r="AJ18" s="9"/>
      <c r="AK18" s="9"/>
      <c r="AL18" s="9"/>
      <c r="AM18" s="9"/>
      <c r="AN18" s="9"/>
      <c r="AO18" s="9"/>
      <c r="AP18" s="9">
        <v>4080</v>
      </c>
      <c r="AQ18" s="9">
        <v>116880</v>
      </c>
      <c r="AR18" s="9">
        <v>151670</v>
      </c>
      <c r="AS18" s="9">
        <v>3660</v>
      </c>
      <c r="AT18" s="9">
        <v>34198</v>
      </c>
      <c r="AU18" s="9"/>
      <c r="AV18" s="17">
        <f>SUM(B18:AU18)</f>
        <v>546795</v>
      </c>
      <c r="AW18" s="10">
        <f t="shared" si="0"/>
        <v>185868</v>
      </c>
      <c r="AX18" s="11">
        <f t="shared" si="1"/>
        <v>360927</v>
      </c>
      <c r="AY18" s="12">
        <f t="shared" si="2"/>
        <v>0.66007735988807503</v>
      </c>
      <c r="AZ18" s="9">
        <v>1341</v>
      </c>
      <c r="BA18" s="13">
        <f t="shared" si="3"/>
        <v>407.75167785234902</v>
      </c>
    </row>
    <row r="19" spans="1:53" x14ac:dyDescent="0.25">
      <c r="A19" s="8" t="s">
        <v>23</v>
      </c>
      <c r="B19" s="9"/>
      <c r="C19" s="9">
        <v>15320</v>
      </c>
      <c r="D19" s="9"/>
      <c r="E19" s="9">
        <v>36370</v>
      </c>
      <c r="F19" s="9">
        <v>29320</v>
      </c>
      <c r="G19" s="9">
        <v>75930</v>
      </c>
      <c r="H19" s="9"/>
      <c r="I19" s="9">
        <v>20</v>
      </c>
      <c r="J19" s="9"/>
      <c r="K19" s="9">
        <v>1000</v>
      </c>
      <c r="L19" s="9"/>
      <c r="M19" s="9"/>
      <c r="N19" s="9"/>
      <c r="O19" s="9"/>
      <c r="P19" s="9"/>
      <c r="Q19" s="9"/>
      <c r="R19" s="9"/>
      <c r="S19" s="9"/>
      <c r="T19" s="9">
        <v>490</v>
      </c>
      <c r="U19" s="9"/>
      <c r="V19" s="9"/>
      <c r="W19" s="9">
        <v>35440</v>
      </c>
      <c r="X19" s="9"/>
      <c r="Y19" s="9">
        <v>58970</v>
      </c>
      <c r="Z19" s="9">
        <v>119440</v>
      </c>
      <c r="AA19" s="9">
        <v>5090</v>
      </c>
      <c r="AB19" s="9"/>
      <c r="AC19" s="9"/>
      <c r="AD19" s="9">
        <v>180</v>
      </c>
      <c r="AE19" s="9">
        <v>200</v>
      </c>
      <c r="AF19" s="9">
        <v>884</v>
      </c>
      <c r="AG19" s="9">
        <v>248</v>
      </c>
      <c r="AH19" s="9"/>
      <c r="AI19" s="9">
        <v>110</v>
      </c>
      <c r="AJ19" s="9"/>
      <c r="AK19" s="9"/>
      <c r="AL19" s="9"/>
      <c r="AM19" s="9"/>
      <c r="AN19" s="9"/>
      <c r="AO19" s="9"/>
      <c r="AP19" s="9">
        <v>19100</v>
      </c>
      <c r="AQ19" s="9">
        <v>66350</v>
      </c>
      <c r="AR19" s="9">
        <v>138395</v>
      </c>
      <c r="AS19" s="9"/>
      <c r="AT19" s="9">
        <v>41010</v>
      </c>
      <c r="AU19" s="9"/>
      <c r="AV19" s="17">
        <f>SUM(B19:AU19)</f>
        <v>643867</v>
      </c>
      <c r="AW19" s="10">
        <f t="shared" si="0"/>
        <v>179405</v>
      </c>
      <c r="AX19" s="11">
        <f t="shared" si="1"/>
        <v>464462</v>
      </c>
      <c r="AY19" s="12">
        <f t="shared" si="2"/>
        <v>0.72136326290988662</v>
      </c>
      <c r="AZ19" s="9">
        <v>1483</v>
      </c>
      <c r="BA19" s="13">
        <f t="shared" si="3"/>
        <v>434.16520566419422</v>
      </c>
    </row>
    <row r="20" spans="1:53" x14ac:dyDescent="0.25">
      <c r="A20" s="8" t="s">
        <v>48</v>
      </c>
      <c r="B20" s="9"/>
      <c r="C20" s="9">
        <v>86340</v>
      </c>
      <c r="D20" s="9">
        <v>21410</v>
      </c>
      <c r="E20" s="9">
        <v>44850</v>
      </c>
      <c r="F20" s="9">
        <v>71440</v>
      </c>
      <c r="G20" s="9">
        <v>128260</v>
      </c>
      <c r="H20" s="9"/>
      <c r="I20" s="9"/>
      <c r="J20" s="9"/>
      <c r="K20" s="9"/>
      <c r="L20" s="9"/>
      <c r="M20" s="9">
        <v>80</v>
      </c>
      <c r="N20" s="9"/>
      <c r="O20" s="9"/>
      <c r="P20" s="9"/>
      <c r="Q20" s="9"/>
      <c r="R20" s="9">
        <v>260</v>
      </c>
      <c r="S20" s="9"/>
      <c r="T20" s="9"/>
      <c r="U20" s="9"/>
      <c r="V20" s="9"/>
      <c r="W20" s="9">
        <v>79240</v>
      </c>
      <c r="X20" s="9"/>
      <c r="Y20" s="9">
        <v>32440</v>
      </c>
      <c r="Z20" s="9">
        <v>190460</v>
      </c>
      <c r="AA20" s="9">
        <v>10200</v>
      </c>
      <c r="AB20" s="9">
        <v>218</v>
      </c>
      <c r="AC20" s="9">
        <v>5900</v>
      </c>
      <c r="AD20" s="9">
        <v>680</v>
      </c>
      <c r="AE20" s="9">
        <v>350</v>
      </c>
      <c r="AF20" s="9">
        <v>2440</v>
      </c>
      <c r="AG20" s="9">
        <v>180</v>
      </c>
      <c r="AH20" s="9"/>
      <c r="AI20" s="9"/>
      <c r="AJ20" s="9">
        <v>6829</v>
      </c>
      <c r="AK20" s="9">
        <v>11380</v>
      </c>
      <c r="AL20" s="9">
        <v>4610</v>
      </c>
      <c r="AM20" s="9"/>
      <c r="AN20" s="9"/>
      <c r="AO20" s="9"/>
      <c r="AP20" s="9">
        <v>44700</v>
      </c>
      <c r="AQ20" s="9">
        <v>363890</v>
      </c>
      <c r="AR20" s="9">
        <v>232190</v>
      </c>
      <c r="AS20" s="9">
        <v>2460</v>
      </c>
      <c r="AT20" s="9">
        <v>83100</v>
      </c>
      <c r="AU20" s="9">
        <v>2050</v>
      </c>
      <c r="AV20" s="17">
        <f>SUM(B20:AU20)</f>
        <v>1425957</v>
      </c>
      <c r="AW20" s="10">
        <f t="shared" si="0"/>
        <v>315290</v>
      </c>
      <c r="AX20" s="11">
        <f t="shared" si="1"/>
        <v>1110667</v>
      </c>
      <c r="AY20" s="12">
        <f t="shared" si="2"/>
        <v>0.77889235089136633</v>
      </c>
      <c r="AZ20" s="9">
        <v>2692</v>
      </c>
      <c r="BA20" s="13">
        <f t="shared" si="3"/>
        <v>529.70170876671625</v>
      </c>
    </row>
    <row r="21" spans="1:53" x14ac:dyDescent="0.25">
      <c r="A21" s="8" t="s">
        <v>57</v>
      </c>
      <c r="B21" s="9"/>
      <c r="C21" s="9">
        <v>5390</v>
      </c>
      <c r="D21" s="9">
        <v>1120</v>
      </c>
      <c r="E21" s="9">
        <v>33410</v>
      </c>
      <c r="F21" s="9">
        <v>18820</v>
      </c>
      <c r="G21" s="9">
        <v>55160</v>
      </c>
      <c r="H21" s="9"/>
      <c r="I21" s="9"/>
      <c r="J21" s="9">
        <v>72</v>
      </c>
      <c r="K21" s="9">
        <v>710</v>
      </c>
      <c r="L21" s="9"/>
      <c r="M21" s="9">
        <v>39</v>
      </c>
      <c r="N21" s="9"/>
      <c r="O21" s="9"/>
      <c r="P21" s="9"/>
      <c r="Q21" s="9"/>
      <c r="R21" s="9"/>
      <c r="S21" s="9">
        <v>12580</v>
      </c>
      <c r="T21" s="9"/>
      <c r="U21" s="9"/>
      <c r="V21" s="9"/>
      <c r="W21" s="9">
        <v>32180</v>
      </c>
      <c r="X21" s="9"/>
      <c r="Y21" s="9">
        <v>41190</v>
      </c>
      <c r="Z21" s="9">
        <v>78840</v>
      </c>
      <c r="AA21" s="9">
        <v>6500</v>
      </c>
      <c r="AB21" s="9"/>
      <c r="AC21" s="9">
        <v>1300</v>
      </c>
      <c r="AD21" s="9">
        <v>40</v>
      </c>
      <c r="AE21" s="9"/>
      <c r="AF21" s="9">
        <v>796</v>
      </c>
      <c r="AG21" s="9">
        <v>135</v>
      </c>
      <c r="AH21" s="9">
        <v>130</v>
      </c>
      <c r="AI21" s="9">
        <v>238</v>
      </c>
      <c r="AJ21" s="9">
        <v>2514</v>
      </c>
      <c r="AK21" s="9"/>
      <c r="AL21" s="9">
        <v>2490</v>
      </c>
      <c r="AM21" s="9"/>
      <c r="AN21" s="9"/>
      <c r="AO21" s="9"/>
      <c r="AP21" s="9"/>
      <c r="AQ21" s="9">
        <v>79190</v>
      </c>
      <c r="AR21" s="9">
        <v>127510</v>
      </c>
      <c r="AS21" s="9"/>
      <c r="AT21" s="9">
        <v>28745</v>
      </c>
      <c r="AU21" s="9"/>
      <c r="AV21" s="17">
        <f>SUM(B21:AU21)</f>
        <v>529099</v>
      </c>
      <c r="AW21" s="10">
        <f t="shared" si="0"/>
        <v>156255</v>
      </c>
      <c r="AX21" s="11">
        <f t="shared" si="1"/>
        <v>372844</v>
      </c>
      <c r="AY21" s="12">
        <f t="shared" si="2"/>
        <v>0.70467719651709793</v>
      </c>
      <c r="AZ21" s="9">
        <v>1175</v>
      </c>
      <c r="BA21" s="13">
        <f t="shared" si="3"/>
        <v>450.29702127659573</v>
      </c>
    </row>
    <row r="22" spans="1:53" x14ac:dyDescent="0.25">
      <c r="A22" s="8" t="s">
        <v>62</v>
      </c>
      <c r="B22" s="9"/>
      <c r="C22" s="9">
        <v>16430</v>
      </c>
      <c r="D22" s="9"/>
      <c r="E22" s="9">
        <v>54080</v>
      </c>
      <c r="F22" s="9"/>
      <c r="G22" s="9">
        <v>73660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v>90180</v>
      </c>
      <c r="Z22" s="9">
        <v>88360</v>
      </c>
      <c r="AA22" s="9">
        <v>5000</v>
      </c>
      <c r="AB22" s="9"/>
      <c r="AC22" s="9"/>
      <c r="AD22" s="9">
        <v>40</v>
      </c>
      <c r="AE22" s="9"/>
      <c r="AF22" s="9"/>
      <c r="AG22" s="9">
        <v>190</v>
      </c>
      <c r="AH22" s="9"/>
      <c r="AI22" s="9">
        <v>82</v>
      </c>
      <c r="AJ22" s="9"/>
      <c r="AK22" s="9"/>
      <c r="AL22" s="9"/>
      <c r="AM22" s="9"/>
      <c r="AN22" s="9"/>
      <c r="AO22" s="9"/>
      <c r="AP22" s="9"/>
      <c r="AQ22" s="9">
        <v>201510</v>
      </c>
      <c r="AR22" s="9">
        <v>200040</v>
      </c>
      <c r="AS22" s="9">
        <v>3260</v>
      </c>
      <c r="AT22" s="9">
        <v>20650</v>
      </c>
      <c r="AU22" s="9"/>
      <c r="AV22" s="17">
        <f>SUM(B22:AU22)</f>
        <v>753482</v>
      </c>
      <c r="AW22" s="10">
        <f t="shared" si="0"/>
        <v>220690</v>
      </c>
      <c r="AX22" s="11">
        <f t="shared" si="1"/>
        <v>532792</v>
      </c>
      <c r="AY22" s="12">
        <f t="shared" si="2"/>
        <v>0.70710647367820334</v>
      </c>
      <c r="AZ22" s="9">
        <v>1722</v>
      </c>
      <c r="BA22" s="13">
        <f t="shared" si="3"/>
        <v>437.56213704994195</v>
      </c>
    </row>
    <row r="23" spans="1:53" x14ac:dyDescent="0.25">
      <c r="A23" s="8" t="s">
        <v>46</v>
      </c>
      <c r="B23" s="9"/>
      <c r="C23" s="9">
        <v>16600</v>
      </c>
      <c r="D23" s="9"/>
      <c r="E23" s="9">
        <v>52190</v>
      </c>
      <c r="F23" s="9">
        <v>21220</v>
      </c>
      <c r="G23" s="9">
        <v>82360</v>
      </c>
      <c r="H23" s="9"/>
      <c r="I23" s="9">
        <v>240</v>
      </c>
      <c r="J23" s="9"/>
      <c r="K23" s="9">
        <v>2300</v>
      </c>
      <c r="L23" s="9">
        <v>100</v>
      </c>
      <c r="M23" s="9">
        <v>40</v>
      </c>
      <c r="N23" s="9"/>
      <c r="O23" s="9"/>
      <c r="P23" s="9"/>
      <c r="Q23" s="9"/>
      <c r="R23" s="9"/>
      <c r="S23" s="9"/>
      <c r="T23" s="9"/>
      <c r="U23" s="9"/>
      <c r="V23" s="9"/>
      <c r="W23" s="9">
        <v>40880</v>
      </c>
      <c r="X23" s="9">
        <v>270</v>
      </c>
      <c r="Y23" s="9">
        <v>59820</v>
      </c>
      <c r="Z23" s="9">
        <v>165960</v>
      </c>
      <c r="AA23" s="9">
        <v>11240</v>
      </c>
      <c r="AB23" s="9"/>
      <c r="AC23" s="9">
        <v>2800</v>
      </c>
      <c r="AD23" s="9">
        <v>140</v>
      </c>
      <c r="AE23" s="9">
        <v>650</v>
      </c>
      <c r="AF23" s="9">
        <v>775</v>
      </c>
      <c r="AG23" s="9">
        <v>244</v>
      </c>
      <c r="AH23" s="9"/>
      <c r="AI23" s="9">
        <v>110</v>
      </c>
      <c r="AJ23" s="9">
        <v>2200</v>
      </c>
      <c r="AK23" s="9">
        <v>6600</v>
      </c>
      <c r="AL23" s="9">
        <v>2750</v>
      </c>
      <c r="AM23" s="9"/>
      <c r="AN23" s="9"/>
      <c r="AO23" s="9">
        <v>780</v>
      </c>
      <c r="AP23" s="9">
        <v>12700</v>
      </c>
      <c r="AQ23" s="9">
        <v>197140</v>
      </c>
      <c r="AR23" s="9">
        <v>74740</v>
      </c>
      <c r="AS23" s="9">
        <v>18460</v>
      </c>
      <c r="AT23" s="9">
        <v>70900</v>
      </c>
      <c r="AU23" s="9"/>
      <c r="AV23" s="17">
        <f>SUM(B23:AU23)</f>
        <v>844209</v>
      </c>
      <c r="AW23" s="10">
        <f t="shared" si="0"/>
        <v>145640</v>
      </c>
      <c r="AX23" s="11">
        <f t="shared" si="1"/>
        <v>698569</v>
      </c>
      <c r="AY23" s="12">
        <f t="shared" si="2"/>
        <v>0.82748347861726179</v>
      </c>
      <c r="AZ23" s="9">
        <v>2043</v>
      </c>
      <c r="BA23" s="13">
        <f t="shared" si="3"/>
        <v>413.22026431718064</v>
      </c>
    </row>
    <row r="24" spans="1:53" x14ac:dyDescent="0.25">
      <c r="A24" s="8" t="s">
        <v>24</v>
      </c>
      <c r="B24" s="9"/>
      <c r="C24" s="9">
        <v>10380</v>
      </c>
      <c r="D24" s="9"/>
      <c r="E24" s="9">
        <v>19930</v>
      </c>
      <c r="F24" s="9">
        <v>1980</v>
      </c>
      <c r="G24" s="9">
        <v>44040</v>
      </c>
      <c r="H24" s="9"/>
      <c r="I24" s="9"/>
      <c r="J24" s="9"/>
      <c r="K24" s="9">
        <v>930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>
        <v>18500</v>
      </c>
      <c r="X24" s="9"/>
      <c r="Y24" s="9">
        <v>25750</v>
      </c>
      <c r="Z24" s="9">
        <v>53780</v>
      </c>
      <c r="AA24" s="9">
        <v>3970</v>
      </c>
      <c r="AB24" s="9"/>
      <c r="AC24" s="9">
        <v>1700</v>
      </c>
      <c r="AD24" s="9">
        <v>130</v>
      </c>
      <c r="AE24" s="9"/>
      <c r="AF24" s="9"/>
      <c r="AG24" s="9">
        <v>20</v>
      </c>
      <c r="AH24" s="9"/>
      <c r="AI24" s="9">
        <v>150</v>
      </c>
      <c r="AJ24" s="9">
        <v>586</v>
      </c>
      <c r="AK24" s="9">
        <v>4180</v>
      </c>
      <c r="AL24" s="9">
        <v>1030</v>
      </c>
      <c r="AM24" s="9">
        <v>15810</v>
      </c>
      <c r="AN24" s="9"/>
      <c r="AO24" s="9">
        <v>130</v>
      </c>
      <c r="AP24" s="9">
        <v>9160</v>
      </c>
      <c r="AQ24" s="9">
        <v>120800</v>
      </c>
      <c r="AR24" s="9">
        <v>78220</v>
      </c>
      <c r="AS24" s="9"/>
      <c r="AT24" s="9">
        <v>15600</v>
      </c>
      <c r="AU24" s="9"/>
      <c r="AV24" s="17">
        <f>SUM(B24:AU24)</f>
        <v>426776</v>
      </c>
      <c r="AW24" s="10">
        <f t="shared" si="0"/>
        <v>93820</v>
      </c>
      <c r="AX24" s="11">
        <f t="shared" si="1"/>
        <v>332956</v>
      </c>
      <c r="AY24" s="12">
        <f t="shared" si="2"/>
        <v>0.78016570753744352</v>
      </c>
      <c r="AZ24" s="9">
        <v>897</v>
      </c>
      <c r="BA24" s="13">
        <f t="shared" si="3"/>
        <v>475.78149386845041</v>
      </c>
    </row>
    <row r="25" spans="1:53" x14ac:dyDescent="0.25">
      <c r="A25" s="8" t="s">
        <v>54</v>
      </c>
      <c r="B25" s="9"/>
      <c r="C25" s="9">
        <v>12720</v>
      </c>
      <c r="D25" s="9"/>
      <c r="E25" s="9">
        <v>21650</v>
      </c>
      <c r="F25" s="9">
        <v>16960</v>
      </c>
      <c r="G25" s="9">
        <v>41290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>
        <v>20340</v>
      </c>
      <c r="X25" s="9"/>
      <c r="Y25" s="9">
        <v>32540</v>
      </c>
      <c r="Z25" s="9">
        <v>48350</v>
      </c>
      <c r="AA25" s="9">
        <v>5580</v>
      </c>
      <c r="AB25" s="9">
        <v>360</v>
      </c>
      <c r="AC25" s="9">
        <v>2870</v>
      </c>
      <c r="AD25" s="9"/>
      <c r="AE25" s="9">
        <v>180</v>
      </c>
      <c r="AF25" s="9">
        <v>378</v>
      </c>
      <c r="AG25" s="9">
        <v>91</v>
      </c>
      <c r="AH25" s="9"/>
      <c r="AI25" s="9">
        <v>110</v>
      </c>
      <c r="AJ25" s="9">
        <v>1410</v>
      </c>
      <c r="AK25" s="9">
        <v>3510</v>
      </c>
      <c r="AL25" s="9">
        <v>2040</v>
      </c>
      <c r="AM25" s="9"/>
      <c r="AN25" s="9"/>
      <c r="AO25" s="9"/>
      <c r="AP25" s="9">
        <v>9820</v>
      </c>
      <c r="AQ25" s="9">
        <v>36780</v>
      </c>
      <c r="AR25" s="9">
        <v>79340</v>
      </c>
      <c r="AS25" s="9"/>
      <c r="AT25" s="9">
        <v>38537</v>
      </c>
      <c r="AU25" s="9"/>
      <c r="AV25" s="17">
        <f>SUM(B25:AU25)</f>
        <v>374856</v>
      </c>
      <c r="AW25" s="10">
        <f t="shared" si="0"/>
        <v>117877</v>
      </c>
      <c r="AX25" s="11">
        <f t="shared" si="1"/>
        <v>256979</v>
      </c>
      <c r="AY25" s="12">
        <f t="shared" si="2"/>
        <v>0.68554058091640524</v>
      </c>
      <c r="AZ25" s="9">
        <v>952</v>
      </c>
      <c r="BA25" s="13">
        <f t="shared" si="3"/>
        <v>393.75630252100842</v>
      </c>
    </row>
    <row r="26" spans="1:53" x14ac:dyDescent="0.25">
      <c r="A26" s="8" t="s">
        <v>5</v>
      </c>
      <c r="B26" s="9"/>
      <c r="C26" s="9">
        <v>55100</v>
      </c>
      <c r="D26" s="9"/>
      <c r="E26" s="9">
        <v>62630</v>
      </c>
      <c r="F26" s="9">
        <v>66040</v>
      </c>
      <c r="G26" s="9">
        <v>150340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300</v>
      </c>
      <c r="S26" s="9"/>
      <c r="T26" s="9"/>
      <c r="U26" s="9"/>
      <c r="V26" s="9"/>
      <c r="W26" s="9">
        <v>41360</v>
      </c>
      <c r="X26" s="9"/>
      <c r="Y26" s="9">
        <v>96640</v>
      </c>
      <c r="Z26" s="9">
        <v>139450</v>
      </c>
      <c r="AA26" s="9">
        <v>7500</v>
      </c>
      <c r="AB26" s="9">
        <v>325</v>
      </c>
      <c r="AC26" s="9">
        <v>3850</v>
      </c>
      <c r="AD26" s="9">
        <v>30</v>
      </c>
      <c r="AE26" s="9">
        <v>750</v>
      </c>
      <c r="AF26" s="9">
        <v>630</v>
      </c>
      <c r="AG26" s="9">
        <v>36</v>
      </c>
      <c r="AH26" s="9"/>
      <c r="AI26" s="9">
        <v>80</v>
      </c>
      <c r="AJ26" s="9">
        <v>4388</v>
      </c>
      <c r="AK26" s="9">
        <v>8130</v>
      </c>
      <c r="AL26" s="9">
        <v>8740</v>
      </c>
      <c r="AM26" s="9"/>
      <c r="AN26" s="9"/>
      <c r="AO26" s="9">
        <v>120</v>
      </c>
      <c r="AP26" s="9">
        <f>15520+8600</f>
        <v>24120</v>
      </c>
      <c r="AQ26" s="9">
        <v>190910</v>
      </c>
      <c r="AR26" s="9">
        <v>330120</v>
      </c>
      <c r="AS26" s="9"/>
      <c r="AT26" s="9">
        <v>163727</v>
      </c>
      <c r="AU26" s="9">
        <v>1800</v>
      </c>
      <c r="AV26" s="17">
        <f>SUM(B26:AU26)</f>
        <v>1357116</v>
      </c>
      <c r="AW26" s="10">
        <f t="shared" si="0"/>
        <v>493847</v>
      </c>
      <c r="AX26" s="11">
        <f t="shared" si="1"/>
        <v>863269</v>
      </c>
      <c r="AY26" s="12">
        <f t="shared" si="2"/>
        <v>0.63610553556217742</v>
      </c>
      <c r="AZ26" s="9">
        <v>2927</v>
      </c>
      <c r="BA26" s="13">
        <f t="shared" si="3"/>
        <v>463.65425350187905</v>
      </c>
    </row>
    <row r="27" spans="1:53" x14ac:dyDescent="0.25">
      <c r="A27" s="8" t="s">
        <v>28</v>
      </c>
      <c r="B27" s="9"/>
      <c r="C27" s="9">
        <v>12800</v>
      </c>
      <c r="D27" s="9"/>
      <c r="E27" s="9">
        <v>33300</v>
      </c>
      <c r="F27" s="9">
        <v>28560</v>
      </c>
      <c r="G27" s="9">
        <v>63000</v>
      </c>
      <c r="H27" s="9"/>
      <c r="I27" s="9"/>
      <c r="J27" s="9"/>
      <c r="K27" s="9">
        <v>450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>
        <v>43820</v>
      </c>
      <c r="X27" s="9"/>
      <c r="Y27" s="9">
        <v>50210</v>
      </c>
      <c r="Z27" s="9">
        <v>60080</v>
      </c>
      <c r="AA27" s="9">
        <v>2965</v>
      </c>
      <c r="AB27" s="9">
        <v>100</v>
      </c>
      <c r="AC27" s="9">
        <v>1100</v>
      </c>
      <c r="AD27" s="9">
        <v>260</v>
      </c>
      <c r="AE27" s="9">
        <v>450</v>
      </c>
      <c r="AF27" s="9">
        <v>417</v>
      </c>
      <c r="AG27" s="9">
        <v>132</v>
      </c>
      <c r="AH27" s="9">
        <v>280</v>
      </c>
      <c r="AI27" s="9">
        <v>113</v>
      </c>
      <c r="AJ27" s="9"/>
      <c r="AK27" s="9"/>
      <c r="AL27" s="9"/>
      <c r="AM27" s="9"/>
      <c r="AN27" s="9"/>
      <c r="AO27" s="9"/>
      <c r="AP27" s="9">
        <v>14700</v>
      </c>
      <c r="AQ27" s="9">
        <v>70780</v>
      </c>
      <c r="AR27" s="9">
        <v>135210</v>
      </c>
      <c r="AS27" s="9"/>
      <c r="AT27" s="9">
        <v>48311</v>
      </c>
      <c r="AU27" s="9"/>
      <c r="AV27" s="17">
        <f>SUM(B27:AU27)</f>
        <v>567038</v>
      </c>
      <c r="AW27" s="10">
        <f t="shared" si="0"/>
        <v>183521</v>
      </c>
      <c r="AX27" s="11">
        <f t="shared" si="1"/>
        <v>383517</v>
      </c>
      <c r="AY27" s="12">
        <f t="shared" si="2"/>
        <v>0.67635149672508721</v>
      </c>
      <c r="AZ27" s="9">
        <v>1420</v>
      </c>
      <c r="BA27" s="13">
        <f t="shared" si="3"/>
        <v>399.32253521126762</v>
      </c>
    </row>
    <row r="28" spans="1:53" x14ac:dyDescent="0.25">
      <c r="A28" s="8" t="s">
        <v>47</v>
      </c>
      <c r="B28" s="9"/>
      <c r="C28" s="9">
        <v>88825</v>
      </c>
      <c r="D28" s="9"/>
      <c r="E28" s="9">
        <v>76000</v>
      </c>
      <c r="F28" s="9">
        <v>50120</v>
      </c>
      <c r="G28" s="9">
        <v>165750</v>
      </c>
      <c r="H28" s="9"/>
      <c r="I28" s="9"/>
      <c r="J28" s="9">
        <v>115</v>
      </c>
      <c r="K28" s="9">
        <v>1460</v>
      </c>
      <c r="L28" s="9"/>
      <c r="M28" s="9"/>
      <c r="N28" s="9"/>
      <c r="O28" s="9"/>
      <c r="P28" s="9"/>
      <c r="Q28" s="9"/>
      <c r="R28" s="9"/>
      <c r="S28" s="9"/>
      <c r="T28" s="9">
        <v>60</v>
      </c>
      <c r="U28" s="9"/>
      <c r="V28" s="9"/>
      <c r="W28" s="9">
        <v>87820</v>
      </c>
      <c r="X28" s="9">
        <v>340</v>
      </c>
      <c r="Y28" s="9">
        <v>64925</v>
      </c>
      <c r="Z28" s="9">
        <v>234230</v>
      </c>
      <c r="AA28" s="9">
        <v>4700</v>
      </c>
      <c r="AB28" s="9">
        <v>293</v>
      </c>
      <c r="AC28" s="9">
        <v>3850</v>
      </c>
      <c r="AD28" s="9">
        <v>160</v>
      </c>
      <c r="AE28" s="9"/>
      <c r="AF28" s="9">
        <v>3091</v>
      </c>
      <c r="AG28" s="9">
        <v>289</v>
      </c>
      <c r="AH28" s="9"/>
      <c r="AI28" s="9">
        <v>267</v>
      </c>
      <c r="AJ28" s="9">
        <v>3235</v>
      </c>
      <c r="AK28" s="9">
        <v>8850</v>
      </c>
      <c r="AL28" s="9">
        <v>5520</v>
      </c>
      <c r="AM28" s="9"/>
      <c r="AN28" s="9"/>
      <c r="AO28" s="9"/>
      <c r="AP28" s="9">
        <v>21290</v>
      </c>
      <c r="AQ28" s="9">
        <v>224130</v>
      </c>
      <c r="AR28" s="9">
        <v>349920</v>
      </c>
      <c r="AS28" s="9"/>
      <c r="AT28" s="9">
        <v>71030</v>
      </c>
      <c r="AU28" s="9"/>
      <c r="AV28" s="17">
        <f>SUM(B28:AU28)</f>
        <v>1466270</v>
      </c>
      <c r="AW28" s="10">
        <f t="shared" si="0"/>
        <v>420950</v>
      </c>
      <c r="AX28" s="11">
        <f t="shared" si="1"/>
        <v>1045320</v>
      </c>
      <c r="AY28" s="12">
        <f t="shared" si="2"/>
        <v>0.71291099183642848</v>
      </c>
      <c r="AZ28" s="9">
        <v>3373</v>
      </c>
      <c r="BA28" s="13">
        <f t="shared" si="3"/>
        <v>434.70797509635338</v>
      </c>
    </row>
    <row r="29" spans="1:53" x14ac:dyDescent="0.25">
      <c r="A29" s="8" t="s">
        <v>41</v>
      </c>
      <c r="B29" s="9"/>
      <c r="C29" s="9">
        <v>4100</v>
      </c>
      <c r="D29" s="9"/>
      <c r="E29" s="9">
        <v>18630</v>
      </c>
      <c r="F29" s="9">
        <v>21980</v>
      </c>
      <c r="G29" s="9">
        <v>34250</v>
      </c>
      <c r="H29" s="9"/>
      <c r="I29" s="9"/>
      <c r="J29" s="9"/>
      <c r="K29" s="9"/>
      <c r="L29" s="9"/>
      <c r="M29" s="9">
        <v>7</v>
      </c>
      <c r="N29" s="9"/>
      <c r="O29" s="9"/>
      <c r="P29" s="9"/>
      <c r="Q29" s="9"/>
      <c r="R29" s="9"/>
      <c r="S29" s="9"/>
      <c r="T29" s="9"/>
      <c r="U29" s="9"/>
      <c r="V29" s="9"/>
      <c r="W29" s="9">
        <v>13900</v>
      </c>
      <c r="X29" s="9"/>
      <c r="Y29" s="9">
        <v>26420</v>
      </c>
      <c r="Z29" s="9">
        <v>37520</v>
      </c>
      <c r="AA29" s="9">
        <v>3160</v>
      </c>
      <c r="AB29" s="9">
        <v>310</v>
      </c>
      <c r="AC29" s="9">
        <v>1430</v>
      </c>
      <c r="AD29" s="9"/>
      <c r="AE29" s="9"/>
      <c r="AF29" s="9"/>
      <c r="AG29" s="9">
        <v>42</v>
      </c>
      <c r="AH29" s="9"/>
      <c r="AI29" s="9">
        <v>78</v>
      </c>
      <c r="AJ29" s="9">
        <v>1277</v>
      </c>
      <c r="AK29" s="9"/>
      <c r="AL29" s="9"/>
      <c r="AM29" s="9"/>
      <c r="AN29" s="9"/>
      <c r="AO29" s="9"/>
      <c r="AP29" s="9">
        <v>5830</v>
      </c>
      <c r="AQ29" s="9">
        <v>18770</v>
      </c>
      <c r="AR29" s="9">
        <v>86910</v>
      </c>
      <c r="AS29" s="9">
        <v>4300</v>
      </c>
      <c r="AT29" s="9">
        <v>19780</v>
      </c>
      <c r="AU29" s="9"/>
      <c r="AV29" s="17">
        <f>SUM(B29:AU29)</f>
        <v>298694</v>
      </c>
      <c r="AW29" s="10">
        <f t="shared" si="0"/>
        <v>106690</v>
      </c>
      <c r="AX29" s="11">
        <f t="shared" si="1"/>
        <v>192004</v>
      </c>
      <c r="AY29" s="12">
        <f t="shared" si="2"/>
        <v>0.642811706964318</v>
      </c>
      <c r="AZ29" s="9">
        <v>629</v>
      </c>
      <c r="BA29" s="13">
        <f t="shared" si="3"/>
        <v>474.8712241653418</v>
      </c>
    </row>
    <row r="30" spans="1:53" x14ac:dyDescent="0.25">
      <c r="A30" s="8" t="s">
        <v>0</v>
      </c>
      <c r="B30" s="9"/>
      <c r="C30" s="9">
        <v>112980</v>
      </c>
      <c r="D30" s="9">
        <v>25840</v>
      </c>
      <c r="E30" s="9">
        <v>91460</v>
      </c>
      <c r="F30" s="9">
        <v>55960</v>
      </c>
      <c r="G30" s="9">
        <v>185460</v>
      </c>
      <c r="H30" s="9"/>
      <c r="I30" s="9"/>
      <c r="J30" s="9">
        <v>58</v>
      </c>
      <c r="K30" s="9">
        <v>1000</v>
      </c>
      <c r="L30" s="9"/>
      <c r="M30" s="9">
        <v>190</v>
      </c>
      <c r="N30" s="9"/>
      <c r="O30" s="9"/>
      <c r="P30" s="9"/>
      <c r="Q30" s="9"/>
      <c r="R30" s="9"/>
      <c r="S30" s="9"/>
      <c r="T30" s="9">
        <v>60</v>
      </c>
      <c r="U30" s="9"/>
      <c r="V30" s="9"/>
      <c r="W30" s="9">
        <v>55880</v>
      </c>
      <c r="X30" s="9">
        <v>280</v>
      </c>
      <c r="Y30" s="9">
        <v>141670</v>
      </c>
      <c r="Z30" s="9">
        <v>330070</v>
      </c>
      <c r="AA30" s="9">
        <v>31480</v>
      </c>
      <c r="AB30" s="9">
        <v>282</v>
      </c>
      <c r="AC30" s="9">
        <v>6370</v>
      </c>
      <c r="AD30" s="9">
        <v>290</v>
      </c>
      <c r="AE30" s="9"/>
      <c r="AF30" s="9">
        <v>1220</v>
      </c>
      <c r="AG30" s="9">
        <v>537</v>
      </c>
      <c r="AH30" s="9"/>
      <c r="AI30" s="9">
        <v>234</v>
      </c>
      <c r="AJ30" s="9">
        <v>3620</v>
      </c>
      <c r="AK30" s="9">
        <v>4420</v>
      </c>
      <c r="AL30" s="9">
        <v>5230</v>
      </c>
      <c r="AM30" s="9"/>
      <c r="AN30" s="9"/>
      <c r="AO30" s="9"/>
      <c r="AP30" s="9">
        <v>17870</v>
      </c>
      <c r="AQ30" s="9">
        <v>375820</v>
      </c>
      <c r="AR30" s="9">
        <v>339860</v>
      </c>
      <c r="AS30" s="9">
        <v>55380</v>
      </c>
      <c r="AT30" s="9">
        <v>46420</v>
      </c>
      <c r="AU30" s="9"/>
      <c r="AV30" s="17">
        <f>SUM(B30:AU30)</f>
        <v>1889941</v>
      </c>
      <c r="AW30" s="10">
        <f t="shared" si="0"/>
        <v>386280</v>
      </c>
      <c r="AX30" s="11">
        <f t="shared" si="1"/>
        <v>1503661</v>
      </c>
      <c r="AY30" s="12">
        <f t="shared" si="2"/>
        <v>0.79561266727374025</v>
      </c>
      <c r="AZ30" s="9">
        <v>3425</v>
      </c>
      <c r="BA30" s="13">
        <f t="shared" si="3"/>
        <v>551.80759124087592</v>
      </c>
    </row>
    <row r="31" spans="1:53" x14ac:dyDescent="0.25">
      <c r="A31" s="8" t="s">
        <v>20</v>
      </c>
      <c r="B31" s="9"/>
      <c r="C31" s="9">
        <v>7920</v>
      </c>
      <c r="D31" s="9"/>
      <c r="E31" s="9">
        <v>37690</v>
      </c>
      <c r="F31" s="9">
        <v>22560</v>
      </c>
      <c r="G31" s="9">
        <v>61930</v>
      </c>
      <c r="H31" s="9"/>
      <c r="I31" s="9"/>
      <c r="J31" s="9"/>
      <c r="K31" s="9"/>
      <c r="L31" s="9"/>
      <c r="M31" s="9">
        <v>6</v>
      </c>
      <c r="N31" s="9"/>
      <c r="O31" s="9"/>
      <c r="P31" s="9"/>
      <c r="Q31" s="9"/>
      <c r="R31" s="9"/>
      <c r="S31" s="9"/>
      <c r="T31" s="9"/>
      <c r="U31" s="9"/>
      <c r="V31" s="9"/>
      <c r="W31" s="9">
        <v>20900</v>
      </c>
      <c r="X31" s="9"/>
      <c r="Y31" s="9">
        <v>49910</v>
      </c>
      <c r="Z31" s="9">
        <v>64500</v>
      </c>
      <c r="AA31" s="9">
        <v>8490</v>
      </c>
      <c r="AB31" s="9"/>
      <c r="AC31" s="9"/>
      <c r="AD31" s="9">
        <v>100</v>
      </c>
      <c r="AE31" s="9">
        <v>510</v>
      </c>
      <c r="AF31" s="9">
        <v>711</v>
      </c>
      <c r="AG31" s="9">
        <v>95</v>
      </c>
      <c r="AH31" s="9"/>
      <c r="AI31" s="9">
        <v>143</v>
      </c>
      <c r="AJ31" s="9"/>
      <c r="AK31" s="9"/>
      <c r="AL31" s="9"/>
      <c r="AM31" s="9"/>
      <c r="AN31" s="9"/>
      <c r="AO31" s="9"/>
      <c r="AP31" s="9">
        <v>13770</v>
      </c>
      <c r="AQ31" s="9">
        <v>96640</v>
      </c>
      <c r="AR31" s="9">
        <v>130810</v>
      </c>
      <c r="AS31" s="9"/>
      <c r="AT31" s="9">
        <v>37115</v>
      </c>
      <c r="AU31" s="9"/>
      <c r="AV31" s="17">
        <f>SUM(B31:AU31)</f>
        <v>553800</v>
      </c>
      <c r="AW31" s="10">
        <f t="shared" si="0"/>
        <v>167925</v>
      </c>
      <c r="AX31" s="11">
        <f t="shared" si="1"/>
        <v>385875</v>
      </c>
      <c r="AY31" s="12">
        <f t="shared" si="2"/>
        <v>0.69677681473456121</v>
      </c>
      <c r="AZ31" s="9">
        <v>1273</v>
      </c>
      <c r="BA31" s="13">
        <f t="shared" si="3"/>
        <v>435.03534956794971</v>
      </c>
    </row>
    <row r="32" spans="1:53" x14ac:dyDescent="0.25">
      <c r="A32" s="8" t="s">
        <v>43</v>
      </c>
      <c r="B32" s="9"/>
      <c r="C32" s="9">
        <v>15530</v>
      </c>
      <c r="D32" s="9"/>
      <c r="E32" s="9">
        <v>34050</v>
      </c>
      <c r="F32" s="9">
        <v>22660</v>
      </c>
      <c r="G32" s="9">
        <v>71220</v>
      </c>
      <c r="H32" s="9"/>
      <c r="I32" s="9"/>
      <c r="J32" s="9"/>
      <c r="K32" s="9">
        <v>800</v>
      </c>
      <c r="L32" s="9"/>
      <c r="M32" s="9">
        <v>20</v>
      </c>
      <c r="N32" s="9"/>
      <c r="O32" s="9"/>
      <c r="P32" s="9"/>
      <c r="Q32" s="9"/>
      <c r="R32" s="9">
        <v>8</v>
      </c>
      <c r="S32" s="9"/>
      <c r="T32" s="9"/>
      <c r="U32" s="9"/>
      <c r="V32" s="9"/>
      <c r="W32" s="9">
        <v>34500</v>
      </c>
      <c r="X32" s="9"/>
      <c r="Y32" s="9">
        <v>64280</v>
      </c>
      <c r="Z32" s="9">
        <v>88960</v>
      </c>
      <c r="AA32" s="9"/>
      <c r="AB32" s="9"/>
      <c r="AC32" s="9">
        <v>1210</v>
      </c>
      <c r="AD32" s="9">
        <v>220</v>
      </c>
      <c r="AE32" s="9">
        <v>500</v>
      </c>
      <c r="AF32" s="9">
        <v>702</v>
      </c>
      <c r="AG32" s="9">
        <v>155</v>
      </c>
      <c r="AH32" s="9"/>
      <c r="AI32" s="9">
        <v>230</v>
      </c>
      <c r="AJ32" s="9">
        <v>3044</v>
      </c>
      <c r="AK32" s="9">
        <v>1660</v>
      </c>
      <c r="AL32" s="9">
        <v>2570</v>
      </c>
      <c r="AM32" s="9"/>
      <c r="AN32" s="9"/>
      <c r="AO32" s="9"/>
      <c r="AP32" s="9">
        <v>10760</v>
      </c>
      <c r="AQ32" s="9">
        <v>66390</v>
      </c>
      <c r="AR32" s="9">
        <v>140720</v>
      </c>
      <c r="AS32" s="9"/>
      <c r="AT32" s="9">
        <v>46666</v>
      </c>
      <c r="AU32" s="9">
        <f>12+495</f>
        <v>507</v>
      </c>
      <c r="AV32" s="17">
        <f>SUM(B32:AU32)</f>
        <v>607362</v>
      </c>
      <c r="AW32" s="10">
        <f t="shared" si="0"/>
        <v>187386</v>
      </c>
      <c r="AX32" s="11">
        <f t="shared" si="1"/>
        <v>419976</v>
      </c>
      <c r="AY32" s="12">
        <f t="shared" si="2"/>
        <v>0.69147559445602458</v>
      </c>
      <c r="AZ32" s="9">
        <v>1590</v>
      </c>
      <c r="BA32" s="13">
        <f t="shared" si="3"/>
        <v>381.98867924528304</v>
      </c>
    </row>
    <row r="33" spans="1:53" x14ac:dyDescent="0.25">
      <c r="A33" s="8" t="s">
        <v>44</v>
      </c>
      <c r="B33" s="9"/>
      <c r="C33" s="9">
        <v>29310</v>
      </c>
      <c r="D33" s="9"/>
      <c r="E33" s="9">
        <v>35480</v>
      </c>
      <c r="F33" s="9">
        <v>53260</v>
      </c>
      <c r="G33" s="9">
        <v>77000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>
        <v>52520</v>
      </c>
      <c r="X33" s="9"/>
      <c r="Y33" s="9">
        <v>29310</v>
      </c>
      <c r="Z33" s="9">
        <v>54390</v>
      </c>
      <c r="AA33" s="9">
        <v>11565</v>
      </c>
      <c r="AB33" s="9"/>
      <c r="AC33" s="9"/>
      <c r="AD33" s="9">
        <v>260</v>
      </c>
      <c r="AE33" s="9"/>
      <c r="AF33" s="9">
        <v>2858</v>
      </c>
      <c r="AG33" s="9">
        <v>50</v>
      </c>
      <c r="AH33" s="9"/>
      <c r="AI33" s="9">
        <v>159</v>
      </c>
      <c r="AJ33" s="9"/>
      <c r="AK33" s="9"/>
      <c r="AL33" s="9"/>
      <c r="AM33" s="9"/>
      <c r="AN33" s="9"/>
      <c r="AO33" s="9"/>
      <c r="AP33" s="9">
        <v>8100</v>
      </c>
      <c r="AQ33" s="9">
        <v>98720</v>
      </c>
      <c r="AR33" s="9">
        <v>193870</v>
      </c>
      <c r="AS33" s="9">
        <v>12140</v>
      </c>
      <c r="AT33" s="9">
        <v>54991</v>
      </c>
      <c r="AU33" s="9"/>
      <c r="AV33" s="17">
        <f>SUM(B33:AU33)</f>
        <v>713983</v>
      </c>
      <c r="AW33" s="10">
        <f t="shared" si="0"/>
        <v>248861</v>
      </c>
      <c r="AX33" s="11">
        <f t="shared" si="1"/>
        <v>465122</v>
      </c>
      <c r="AY33" s="12">
        <f t="shared" si="2"/>
        <v>0.65144688318909549</v>
      </c>
      <c r="AZ33" s="9">
        <v>1457</v>
      </c>
      <c r="BA33" s="13">
        <f t="shared" si="3"/>
        <v>490.03637611530542</v>
      </c>
    </row>
    <row r="34" spans="1:53" x14ac:dyDescent="0.25">
      <c r="A34" s="8" t="s">
        <v>30</v>
      </c>
      <c r="B34" s="9"/>
      <c r="C34" s="9">
        <v>26000</v>
      </c>
      <c r="D34" s="9"/>
      <c r="E34" s="9">
        <v>51950</v>
      </c>
      <c r="F34" s="9"/>
      <c r="G34" s="9">
        <f>79240+3000</f>
        <v>82240</v>
      </c>
      <c r="H34" s="9">
        <v>8000</v>
      </c>
      <c r="I34" s="9"/>
      <c r="J34" s="9">
        <v>87</v>
      </c>
      <c r="K34" s="9">
        <v>3000</v>
      </c>
      <c r="L34" s="9"/>
      <c r="M34" s="9">
        <v>21</v>
      </c>
      <c r="N34" s="9"/>
      <c r="O34" s="9">
        <v>41000</v>
      </c>
      <c r="P34" s="9"/>
      <c r="Q34" s="9"/>
      <c r="R34" s="9"/>
      <c r="S34" s="9">
        <v>3000</v>
      </c>
      <c r="T34" s="9"/>
      <c r="U34" s="9"/>
      <c r="V34" s="9"/>
      <c r="W34" s="9">
        <v>8000</v>
      </c>
      <c r="X34" s="9"/>
      <c r="Y34" s="9">
        <v>72130</v>
      </c>
      <c r="Z34" s="9">
        <v>144840</v>
      </c>
      <c r="AA34" s="9">
        <v>8820</v>
      </c>
      <c r="AB34" s="9">
        <v>100</v>
      </c>
      <c r="AC34" s="9">
        <v>1050</v>
      </c>
      <c r="AD34" s="9">
        <v>120</v>
      </c>
      <c r="AE34" s="9">
        <v>250</v>
      </c>
      <c r="AF34" s="9">
        <v>1780</v>
      </c>
      <c r="AG34" s="9">
        <v>185</v>
      </c>
      <c r="AH34" s="9"/>
      <c r="AI34" s="9">
        <v>33</v>
      </c>
      <c r="AJ34" s="9">
        <v>2200</v>
      </c>
      <c r="AK34" s="9">
        <v>3590</v>
      </c>
      <c r="AL34" s="9">
        <v>1190</v>
      </c>
      <c r="AM34" s="9">
        <v>19500</v>
      </c>
      <c r="AN34" s="9"/>
      <c r="AO34" s="9"/>
      <c r="AP34" s="9">
        <v>3000</v>
      </c>
      <c r="AQ34" s="9">
        <v>258660</v>
      </c>
      <c r="AR34" s="9">
        <v>114360</v>
      </c>
      <c r="AS34" s="9"/>
      <c r="AT34" s="9">
        <v>78641</v>
      </c>
      <c r="AU34" s="9"/>
      <c r="AV34" s="17">
        <f>SUM(B34:AU34)</f>
        <v>933747</v>
      </c>
      <c r="AW34" s="10">
        <f t="shared" si="0"/>
        <v>193001</v>
      </c>
      <c r="AX34" s="11">
        <f t="shared" si="1"/>
        <v>740746</v>
      </c>
      <c r="AY34" s="12">
        <f t="shared" si="2"/>
        <v>0.7933048245402663</v>
      </c>
      <c r="AZ34" s="9">
        <v>1956</v>
      </c>
      <c r="BA34" s="13">
        <f t="shared" si="3"/>
        <v>477.37576687116564</v>
      </c>
    </row>
    <row r="35" spans="1:53" x14ac:dyDescent="0.25">
      <c r="A35" s="8" t="s">
        <v>18</v>
      </c>
      <c r="B35" s="9"/>
      <c r="C35" s="9">
        <v>156630</v>
      </c>
      <c r="D35" s="9"/>
      <c r="E35" s="9">
        <v>53060</v>
      </c>
      <c r="F35" s="9">
        <v>43542.400000000001</v>
      </c>
      <c r="G35" s="9">
        <v>117478</v>
      </c>
      <c r="H35" s="9"/>
      <c r="I35" s="9">
        <v>31.200000000000003</v>
      </c>
      <c r="J35" s="9"/>
      <c r="K35" s="9">
        <v>982.80000000000007</v>
      </c>
      <c r="L35" s="9"/>
      <c r="M35" s="9">
        <v>166</v>
      </c>
      <c r="N35" s="9"/>
      <c r="O35" s="9"/>
      <c r="P35" s="9">
        <v>88.4</v>
      </c>
      <c r="Q35" s="9">
        <v>20.8</v>
      </c>
      <c r="R35" s="9">
        <v>23</v>
      </c>
      <c r="S35" s="9"/>
      <c r="T35" s="9">
        <v>31.200000000000003</v>
      </c>
      <c r="U35" s="9"/>
      <c r="V35" s="9"/>
      <c r="W35" s="9">
        <v>39634.400000000001</v>
      </c>
      <c r="X35" s="9">
        <v>161.20000000000002</v>
      </c>
      <c r="Y35" s="9">
        <v>44160</v>
      </c>
      <c r="Z35" s="9">
        <v>190400</v>
      </c>
      <c r="AA35" s="9">
        <v>14155</v>
      </c>
      <c r="AB35" s="9">
        <v>127.4</v>
      </c>
      <c r="AC35" s="9">
        <v>3406</v>
      </c>
      <c r="AD35" s="9">
        <v>550</v>
      </c>
      <c r="AE35" s="9">
        <v>208</v>
      </c>
      <c r="AF35" s="9">
        <v>1576.1200000000001</v>
      </c>
      <c r="AG35" s="9">
        <v>92</v>
      </c>
      <c r="AH35" s="9">
        <v>551.20000000000005</v>
      </c>
      <c r="AI35" s="9">
        <v>156</v>
      </c>
      <c r="AJ35" s="9">
        <v>2978.04</v>
      </c>
      <c r="AK35" s="9">
        <v>6255.6</v>
      </c>
      <c r="AL35" s="9">
        <v>7860</v>
      </c>
      <c r="AM35" s="9"/>
      <c r="AN35" s="9"/>
      <c r="AO35" s="9">
        <v>1009.2</v>
      </c>
      <c r="AP35" s="9">
        <v>17383.600000000002</v>
      </c>
      <c r="AQ35" s="9">
        <v>250779.2</v>
      </c>
      <c r="AR35" s="9">
        <v>437420</v>
      </c>
      <c r="AS35" s="9">
        <v>200</v>
      </c>
      <c r="AT35" s="9">
        <v>41558.400000000001</v>
      </c>
      <c r="AU35" s="9">
        <v>138</v>
      </c>
      <c r="AV35" s="17">
        <f>SUM(B35:AU35)</f>
        <v>1432813.16</v>
      </c>
      <c r="AW35" s="10">
        <f t="shared" si="0"/>
        <v>478978.4</v>
      </c>
      <c r="AX35" s="11">
        <f t="shared" si="1"/>
        <v>953834.75999999989</v>
      </c>
      <c r="AY35" s="12">
        <f t="shared" si="2"/>
        <v>0.66570770469472795</v>
      </c>
      <c r="AZ35" s="9">
        <v>1919</v>
      </c>
      <c r="BA35" s="13">
        <f t="shared" si="3"/>
        <v>746.64573215216251</v>
      </c>
    </row>
    <row r="36" spans="1:53" x14ac:dyDescent="0.25">
      <c r="A36" s="8" t="s">
        <v>50</v>
      </c>
      <c r="B36" s="9"/>
      <c r="C36" s="9">
        <v>5610</v>
      </c>
      <c r="D36" s="9"/>
      <c r="E36" s="9">
        <v>11760</v>
      </c>
      <c r="F36" s="9">
        <v>9734.4</v>
      </c>
      <c r="G36" s="9">
        <v>21638</v>
      </c>
      <c r="H36" s="9"/>
      <c r="I36" s="9">
        <v>7.1999999999999993</v>
      </c>
      <c r="J36" s="9"/>
      <c r="K36" s="9">
        <v>226.79999999999998</v>
      </c>
      <c r="L36" s="9"/>
      <c r="M36" s="9">
        <v>35</v>
      </c>
      <c r="N36" s="9"/>
      <c r="O36" s="9"/>
      <c r="P36" s="9">
        <v>20.399999999999999</v>
      </c>
      <c r="Q36" s="9">
        <v>4.8</v>
      </c>
      <c r="R36" s="9">
        <v>14</v>
      </c>
      <c r="S36" s="9"/>
      <c r="T36" s="9">
        <v>7.1999999999999993</v>
      </c>
      <c r="U36" s="9"/>
      <c r="V36" s="9"/>
      <c r="W36" s="9">
        <v>9146.4</v>
      </c>
      <c r="X36" s="9">
        <v>37.199999999999996</v>
      </c>
      <c r="Y36" s="9">
        <v>14870</v>
      </c>
      <c r="Z36" s="9">
        <v>23090</v>
      </c>
      <c r="AA36" s="9">
        <v>2085</v>
      </c>
      <c r="AB36" s="9">
        <v>29.4</v>
      </c>
      <c r="AC36" s="9">
        <v>786</v>
      </c>
      <c r="AD36" s="9"/>
      <c r="AE36" s="9">
        <v>48</v>
      </c>
      <c r="AF36" s="9">
        <v>363.71999999999997</v>
      </c>
      <c r="AG36" s="9">
        <v>63</v>
      </c>
      <c r="AH36" s="9">
        <v>127.19999999999999</v>
      </c>
      <c r="AI36" s="9">
        <v>69</v>
      </c>
      <c r="AJ36" s="9">
        <v>687.24</v>
      </c>
      <c r="AK36" s="9">
        <v>1443.6</v>
      </c>
      <c r="AL36" s="9"/>
      <c r="AM36" s="9"/>
      <c r="AN36" s="9"/>
      <c r="AO36" s="9">
        <v>205.2</v>
      </c>
      <c r="AP36" s="9">
        <v>4011.6</v>
      </c>
      <c r="AQ36" s="9">
        <v>66315.199999999997</v>
      </c>
      <c r="AR36" s="9">
        <v>27570</v>
      </c>
      <c r="AS36" s="9"/>
      <c r="AT36" s="9">
        <v>9590.4</v>
      </c>
      <c r="AU36" s="9">
        <v>120</v>
      </c>
      <c r="AV36" s="17">
        <f>SUM(B36:AU36)</f>
        <v>209715.96</v>
      </c>
      <c r="AW36" s="10">
        <f t="shared" si="0"/>
        <v>37160.400000000001</v>
      </c>
      <c r="AX36" s="11">
        <f t="shared" si="1"/>
        <v>172555.56</v>
      </c>
      <c r="AY36" s="12">
        <f t="shared" si="2"/>
        <v>0.82280604680731029</v>
      </c>
      <c r="AZ36" s="9">
        <v>426</v>
      </c>
      <c r="BA36" s="13">
        <f t="shared" si="3"/>
        <v>492.29098591549291</v>
      </c>
    </row>
    <row r="37" spans="1:53" x14ac:dyDescent="0.25">
      <c r="A37" s="8" t="s">
        <v>36</v>
      </c>
      <c r="B37" s="9"/>
      <c r="C37" s="9">
        <v>20580</v>
      </c>
      <c r="D37" s="9"/>
      <c r="E37" s="9">
        <v>30600</v>
      </c>
      <c r="F37" s="9"/>
      <c r="G37" s="9">
        <v>73210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>
        <v>12060</v>
      </c>
      <c r="X37" s="9"/>
      <c r="Y37" s="9">
        <v>41560</v>
      </c>
      <c r="Z37" s="9">
        <v>90280</v>
      </c>
      <c r="AA37" s="9">
        <v>9000</v>
      </c>
      <c r="AB37" s="9">
        <v>106</v>
      </c>
      <c r="AC37" s="9">
        <v>1670</v>
      </c>
      <c r="AD37" s="9">
        <v>70</v>
      </c>
      <c r="AE37" s="9">
        <v>310</v>
      </c>
      <c r="AF37" s="9">
        <v>252</v>
      </c>
      <c r="AG37" s="9">
        <v>224</v>
      </c>
      <c r="AH37" s="9"/>
      <c r="AI37" s="9">
        <v>170</v>
      </c>
      <c r="AJ37" s="9">
        <v>1511</v>
      </c>
      <c r="AK37" s="9">
        <v>4510</v>
      </c>
      <c r="AL37" s="9">
        <v>1210</v>
      </c>
      <c r="AM37" s="9">
        <v>13500</v>
      </c>
      <c r="AN37" s="9"/>
      <c r="AO37" s="9">
        <v>590</v>
      </c>
      <c r="AP37" s="9">
        <v>9000</v>
      </c>
      <c r="AQ37" s="9">
        <v>174590</v>
      </c>
      <c r="AR37" s="9">
        <v>107830</v>
      </c>
      <c r="AS37" s="9">
        <v>1640</v>
      </c>
      <c r="AT37" s="9">
        <v>23840</v>
      </c>
      <c r="AU37" s="9"/>
      <c r="AV37" s="17">
        <f>SUM(B37:AU37)</f>
        <v>618313</v>
      </c>
      <c r="AW37" s="10">
        <f t="shared" si="0"/>
        <v>131670</v>
      </c>
      <c r="AX37" s="11">
        <f t="shared" si="1"/>
        <v>486643</v>
      </c>
      <c r="AY37" s="12">
        <f t="shared" si="2"/>
        <v>0.78704960109200361</v>
      </c>
      <c r="AZ37" s="9">
        <v>1358</v>
      </c>
      <c r="BA37" s="13">
        <f t="shared" si="3"/>
        <v>455.31148748159058</v>
      </c>
    </row>
    <row r="38" spans="1:53" x14ac:dyDescent="0.25">
      <c r="A38" s="8" t="s">
        <v>56</v>
      </c>
      <c r="B38" s="9"/>
      <c r="C38" s="9">
        <v>0</v>
      </c>
      <c r="D38" s="9"/>
      <c r="E38" s="9">
        <v>13540</v>
      </c>
      <c r="F38" s="9">
        <v>10340</v>
      </c>
      <c r="G38" s="9">
        <v>27140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>
        <v>21200</v>
      </c>
      <c r="X38" s="9"/>
      <c r="Y38" s="9">
        <v>20750</v>
      </c>
      <c r="Z38" s="9">
        <v>28960</v>
      </c>
      <c r="AA38" s="9"/>
      <c r="AB38" s="9"/>
      <c r="AC38" s="9"/>
      <c r="AD38" s="9"/>
      <c r="AE38" s="9"/>
      <c r="AF38" s="9"/>
      <c r="AG38" s="9">
        <v>44</v>
      </c>
      <c r="AH38" s="9"/>
      <c r="AI38" s="9">
        <v>70</v>
      </c>
      <c r="AJ38" s="9"/>
      <c r="AK38" s="9"/>
      <c r="AL38" s="9"/>
      <c r="AM38" s="9"/>
      <c r="AN38" s="9"/>
      <c r="AO38" s="9"/>
      <c r="AP38" s="9">
        <v>7160</v>
      </c>
      <c r="AQ38" s="9">
        <v>25250</v>
      </c>
      <c r="AR38" s="9">
        <v>50115</v>
      </c>
      <c r="AS38" s="9"/>
      <c r="AT38" s="9">
        <v>18062</v>
      </c>
      <c r="AU38" s="9"/>
      <c r="AV38" s="17">
        <f>SUM(B38:AU38)</f>
        <v>222631</v>
      </c>
      <c r="AW38" s="10">
        <f t="shared" si="0"/>
        <v>68177</v>
      </c>
      <c r="AX38" s="11">
        <f t="shared" si="1"/>
        <v>154454</v>
      </c>
      <c r="AY38" s="12">
        <f t="shared" si="2"/>
        <v>0.69376681594207457</v>
      </c>
      <c r="AZ38" s="9">
        <v>543</v>
      </c>
      <c r="BA38" s="13">
        <f t="shared" si="3"/>
        <v>410.00184162062612</v>
      </c>
    </row>
    <row r="39" spans="1:53" x14ac:dyDescent="0.25">
      <c r="A39" s="8" t="s">
        <v>51</v>
      </c>
      <c r="B39" s="9"/>
      <c r="C39" s="9">
        <v>17535</v>
      </c>
      <c r="D39" s="9"/>
      <c r="E39" s="9">
        <v>23250</v>
      </c>
      <c r="F39" s="9">
        <v>21091.200000000001</v>
      </c>
      <c r="G39" s="9">
        <v>49694</v>
      </c>
      <c r="H39" s="9"/>
      <c r="I39" s="9">
        <v>15.600000000000001</v>
      </c>
      <c r="J39" s="9"/>
      <c r="K39" s="9">
        <v>491.40000000000003</v>
      </c>
      <c r="L39" s="9"/>
      <c r="M39" s="9">
        <v>40</v>
      </c>
      <c r="N39" s="9"/>
      <c r="O39" s="9"/>
      <c r="P39" s="9">
        <v>44.2</v>
      </c>
      <c r="Q39" s="9">
        <v>10.4</v>
      </c>
      <c r="R39" s="9">
        <v>87</v>
      </c>
      <c r="S39" s="9"/>
      <c r="T39" s="9">
        <v>15.600000000000001</v>
      </c>
      <c r="U39" s="9"/>
      <c r="V39" s="9"/>
      <c r="W39" s="9">
        <v>19817.2</v>
      </c>
      <c r="X39" s="9">
        <v>80.600000000000009</v>
      </c>
      <c r="Y39" s="9">
        <v>33060</v>
      </c>
      <c r="Z39" s="9">
        <v>69770</v>
      </c>
      <c r="AA39" s="9">
        <v>4940</v>
      </c>
      <c r="AB39" s="9">
        <v>63.7</v>
      </c>
      <c r="AC39" s="9">
        <v>1703</v>
      </c>
      <c r="AD39" s="9"/>
      <c r="AE39" s="9">
        <v>104</v>
      </c>
      <c r="AF39" s="9">
        <v>788.06000000000006</v>
      </c>
      <c r="AG39" s="9">
        <v>23</v>
      </c>
      <c r="AH39" s="9">
        <v>275.60000000000002</v>
      </c>
      <c r="AI39" s="9">
        <v>69</v>
      </c>
      <c r="AJ39" s="9">
        <v>1489.02</v>
      </c>
      <c r="AK39" s="9">
        <v>3127.8</v>
      </c>
      <c r="AL39" s="9"/>
      <c r="AM39" s="9"/>
      <c r="AN39" s="9"/>
      <c r="AO39" s="9">
        <v>444.6</v>
      </c>
      <c r="AP39" s="9">
        <v>8691.8000000000011</v>
      </c>
      <c r="AQ39" s="9">
        <v>128939.6</v>
      </c>
      <c r="AR39" s="9">
        <v>156980</v>
      </c>
      <c r="AS39" s="9"/>
      <c r="AT39" s="9">
        <v>20779.2</v>
      </c>
      <c r="AU39" s="9">
        <v>340</v>
      </c>
      <c r="AV39" s="17">
        <f>SUM(B39:AU39)</f>
        <v>563760.57999999996</v>
      </c>
      <c r="AW39" s="10">
        <f t="shared" si="0"/>
        <v>177759.2</v>
      </c>
      <c r="AX39" s="11">
        <f t="shared" si="1"/>
        <v>386001.37999999995</v>
      </c>
      <c r="AY39" s="12">
        <f t="shared" si="2"/>
        <v>0.68469026337385985</v>
      </c>
      <c r="AZ39" s="9">
        <v>923</v>
      </c>
      <c r="BA39" s="13">
        <f t="shared" si="3"/>
        <v>610.79152762730223</v>
      </c>
    </row>
    <row r="40" spans="1:53" x14ac:dyDescent="0.25">
      <c r="A40" s="8" t="s">
        <v>45</v>
      </c>
      <c r="B40" s="9"/>
      <c r="C40" s="9">
        <v>76470</v>
      </c>
      <c r="D40" s="9"/>
      <c r="E40" s="9">
        <v>72250</v>
      </c>
      <c r="F40" s="9">
        <v>54320</v>
      </c>
      <c r="G40" s="9">
        <v>135330</v>
      </c>
      <c r="H40" s="9"/>
      <c r="I40" s="9"/>
      <c r="J40" s="9"/>
      <c r="K40" s="9">
        <v>1580</v>
      </c>
      <c r="L40" s="9"/>
      <c r="M40" s="9"/>
      <c r="N40" s="9"/>
      <c r="O40" s="9"/>
      <c r="P40" s="9"/>
      <c r="Q40" s="9"/>
      <c r="R40" s="9">
        <v>306.5</v>
      </c>
      <c r="S40" s="9"/>
      <c r="T40" s="9"/>
      <c r="U40" s="9"/>
      <c r="V40" s="9"/>
      <c r="W40" s="9">
        <v>73420</v>
      </c>
      <c r="X40" s="9"/>
      <c r="Y40" s="9">
        <v>87030</v>
      </c>
      <c r="Z40" s="9">
        <v>205460</v>
      </c>
      <c r="AA40" s="9">
        <v>15620</v>
      </c>
      <c r="AB40" s="9"/>
      <c r="AC40" s="9"/>
      <c r="AD40" s="9">
        <v>385</v>
      </c>
      <c r="AE40" s="9">
        <v>350</v>
      </c>
      <c r="AF40" s="9">
        <v>1975</v>
      </c>
      <c r="AG40" s="9">
        <v>303</v>
      </c>
      <c r="AH40" s="9"/>
      <c r="AI40" s="9">
        <v>246</v>
      </c>
      <c r="AJ40" s="9"/>
      <c r="AK40" s="9"/>
      <c r="AL40" s="9"/>
      <c r="AM40" s="9"/>
      <c r="AN40" s="9"/>
      <c r="AO40" s="9"/>
      <c r="AP40" s="9">
        <v>24400</v>
      </c>
      <c r="AQ40" s="9">
        <v>189800</v>
      </c>
      <c r="AR40" s="9">
        <v>683340</v>
      </c>
      <c r="AS40" s="9">
        <v>18080</v>
      </c>
      <c r="AT40" s="9">
        <v>61870</v>
      </c>
      <c r="AU40" s="9">
        <v>2008.5</v>
      </c>
      <c r="AV40" s="17">
        <f>SUM(B40:AU40)</f>
        <v>1704544</v>
      </c>
      <c r="AW40" s="10">
        <f t="shared" si="0"/>
        <v>745210</v>
      </c>
      <c r="AX40" s="11">
        <f t="shared" si="1"/>
        <v>959334</v>
      </c>
      <c r="AY40" s="12">
        <f t="shared" si="2"/>
        <v>0.56280976026432872</v>
      </c>
      <c r="AZ40" s="9">
        <v>3103</v>
      </c>
      <c r="BA40" s="13">
        <f t="shared" si="3"/>
        <v>549.32130196583955</v>
      </c>
    </row>
    <row r="41" spans="1:53" x14ac:dyDescent="0.25">
      <c r="A41" s="8" t="s">
        <v>53</v>
      </c>
      <c r="B41" s="9"/>
      <c r="C41" s="9">
        <v>23180</v>
      </c>
      <c r="D41" s="9"/>
      <c r="E41" s="9">
        <v>3330</v>
      </c>
      <c r="F41" s="9">
        <v>10160</v>
      </c>
      <c r="G41" s="9">
        <v>28680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240</v>
      </c>
      <c r="U41" s="9">
        <v>2630</v>
      </c>
      <c r="V41" s="9"/>
      <c r="W41" s="9"/>
      <c r="X41" s="9"/>
      <c r="Y41" s="9"/>
      <c r="Z41" s="9">
        <v>31670</v>
      </c>
      <c r="AA41" s="9">
        <v>5600</v>
      </c>
      <c r="AB41" s="9">
        <v>200</v>
      </c>
      <c r="AC41" s="9">
        <v>800</v>
      </c>
      <c r="AD41" s="9"/>
      <c r="AE41" s="9"/>
      <c r="AF41" s="9"/>
      <c r="AG41" s="9">
        <v>130</v>
      </c>
      <c r="AH41" s="9"/>
      <c r="AI41" s="9">
        <v>120</v>
      </c>
      <c r="AJ41" s="9">
        <v>1300</v>
      </c>
      <c r="AK41" s="9"/>
      <c r="AL41" s="9">
        <v>1240</v>
      </c>
      <c r="AM41" s="9"/>
      <c r="AN41" s="9"/>
      <c r="AO41" s="9"/>
      <c r="AP41" s="9"/>
      <c r="AQ41" s="9"/>
      <c r="AR41" s="9">
        <v>47290</v>
      </c>
      <c r="AS41" s="9"/>
      <c r="AT41" s="9">
        <v>38670</v>
      </c>
      <c r="AU41" s="9"/>
      <c r="AV41" s="17">
        <f>SUM(B41:AU41)</f>
        <v>195240</v>
      </c>
      <c r="AW41" s="10">
        <f t="shared" si="0"/>
        <v>85960</v>
      </c>
      <c r="AX41" s="11">
        <f t="shared" si="1"/>
        <v>109280</v>
      </c>
      <c r="AY41" s="12">
        <f t="shared" si="2"/>
        <v>0.55972136857201393</v>
      </c>
      <c r="AZ41" s="9">
        <v>609</v>
      </c>
      <c r="BA41" s="13">
        <f t="shared" si="3"/>
        <v>320.59113300492612</v>
      </c>
    </row>
    <row r="42" spans="1:53" x14ac:dyDescent="0.25">
      <c r="A42" s="8" t="s">
        <v>32</v>
      </c>
      <c r="B42" s="9"/>
      <c r="C42" s="9">
        <v>10140</v>
      </c>
      <c r="D42" s="9"/>
      <c r="E42" s="9">
        <v>38070</v>
      </c>
      <c r="F42" s="9">
        <v>15300</v>
      </c>
      <c r="G42" s="9">
        <v>81590</v>
      </c>
      <c r="H42" s="9"/>
      <c r="I42" s="9"/>
      <c r="J42" s="9"/>
      <c r="K42" s="9">
        <v>1000</v>
      </c>
      <c r="L42" s="9"/>
      <c r="M42" s="9">
        <v>7</v>
      </c>
      <c r="N42" s="9">
        <v>40</v>
      </c>
      <c r="O42" s="9"/>
      <c r="P42" s="9"/>
      <c r="Q42" s="9"/>
      <c r="R42" s="9"/>
      <c r="S42" s="9"/>
      <c r="T42" s="9"/>
      <c r="U42" s="9"/>
      <c r="V42" s="9"/>
      <c r="W42" s="9">
        <v>28220</v>
      </c>
      <c r="X42" s="9">
        <v>150</v>
      </c>
      <c r="Y42" s="9">
        <v>58250</v>
      </c>
      <c r="Z42" s="9">
        <v>99130</v>
      </c>
      <c r="AA42" s="9">
        <v>8810</v>
      </c>
      <c r="AB42" s="9">
        <v>116</v>
      </c>
      <c r="AC42" s="9">
        <v>1570</v>
      </c>
      <c r="AD42" s="9">
        <v>280</v>
      </c>
      <c r="AE42" s="9"/>
      <c r="AF42" s="9"/>
      <c r="AG42" s="9">
        <v>151</v>
      </c>
      <c r="AH42" s="9"/>
      <c r="AI42" s="9">
        <v>130</v>
      </c>
      <c r="AJ42" s="9">
        <v>997</v>
      </c>
      <c r="AK42" s="9">
        <v>1820</v>
      </c>
      <c r="AL42" s="9">
        <v>2080</v>
      </c>
      <c r="AM42" s="9"/>
      <c r="AN42" s="9"/>
      <c r="AO42" s="9"/>
      <c r="AP42" s="9"/>
      <c r="AQ42" s="9">
        <v>218710</v>
      </c>
      <c r="AR42" s="9">
        <v>171920</v>
      </c>
      <c r="AS42" s="9">
        <v>14840</v>
      </c>
      <c r="AT42" s="9">
        <v>28588</v>
      </c>
      <c r="AU42" s="9"/>
      <c r="AV42" s="17">
        <f>SUM(B42:AU42)</f>
        <v>781909</v>
      </c>
      <c r="AW42" s="10">
        <f t="shared" si="0"/>
        <v>200508</v>
      </c>
      <c r="AX42" s="11">
        <f t="shared" si="1"/>
        <v>581401</v>
      </c>
      <c r="AY42" s="12">
        <f t="shared" si="2"/>
        <v>0.74356606715103679</v>
      </c>
      <c r="AZ42" s="9">
        <v>1529</v>
      </c>
      <c r="BA42" s="13">
        <f t="shared" si="3"/>
        <v>511.3858731196861</v>
      </c>
    </row>
    <row r="43" spans="1:53" x14ac:dyDescent="0.25">
      <c r="A43" s="8" t="s">
        <v>21</v>
      </c>
      <c r="B43" s="9"/>
      <c r="C43" s="9">
        <v>0</v>
      </c>
      <c r="D43" s="9"/>
      <c r="E43" s="9">
        <v>12310</v>
      </c>
      <c r="F43" s="9">
        <v>10440</v>
      </c>
      <c r="G43" s="9">
        <v>23000</v>
      </c>
      <c r="H43" s="9"/>
      <c r="I43" s="9"/>
      <c r="J43" s="9"/>
      <c r="K43" s="9"/>
      <c r="L43" s="9"/>
      <c r="M43" s="9">
        <v>12</v>
      </c>
      <c r="N43" s="9"/>
      <c r="O43" s="9"/>
      <c r="P43" s="9"/>
      <c r="Q43" s="9"/>
      <c r="R43" s="9"/>
      <c r="S43" s="9"/>
      <c r="T43" s="9"/>
      <c r="U43" s="9"/>
      <c r="V43" s="9"/>
      <c r="W43" s="9">
        <v>5080</v>
      </c>
      <c r="X43" s="9"/>
      <c r="Y43" s="9">
        <v>26860</v>
      </c>
      <c r="Z43" s="9"/>
      <c r="AA43" s="9">
        <v>5610</v>
      </c>
      <c r="AB43" s="9"/>
      <c r="AC43" s="9"/>
      <c r="AD43" s="9"/>
      <c r="AE43" s="9"/>
      <c r="AF43" s="9"/>
      <c r="AG43" s="9">
        <v>125</v>
      </c>
      <c r="AH43" s="9"/>
      <c r="AI43" s="9">
        <v>115</v>
      </c>
      <c r="AJ43" s="9">
        <v>860</v>
      </c>
      <c r="AK43" s="9"/>
      <c r="AL43" s="9">
        <v>1110</v>
      </c>
      <c r="AM43" s="9"/>
      <c r="AN43" s="9"/>
      <c r="AO43" s="9"/>
      <c r="AP43" s="9">
        <v>4540</v>
      </c>
      <c r="AQ43" s="9">
        <v>14580</v>
      </c>
      <c r="AR43" s="9">
        <v>72720</v>
      </c>
      <c r="AS43" s="9"/>
      <c r="AT43" s="9">
        <v>11080</v>
      </c>
      <c r="AU43" s="9"/>
      <c r="AV43" s="17">
        <f>SUM(B43:AU43)</f>
        <v>188442</v>
      </c>
      <c r="AW43" s="10">
        <f t="shared" si="0"/>
        <v>83800</v>
      </c>
      <c r="AX43" s="11">
        <f t="shared" si="1"/>
        <v>104642</v>
      </c>
      <c r="AY43" s="12">
        <f t="shared" si="2"/>
        <v>0.55530083527026886</v>
      </c>
      <c r="AZ43" s="9">
        <v>478</v>
      </c>
      <c r="BA43" s="13">
        <f t="shared" si="3"/>
        <v>394.23012552301253</v>
      </c>
    </row>
    <row r="44" spans="1:53" x14ac:dyDescent="0.25">
      <c r="A44" s="8" t="s">
        <v>58</v>
      </c>
      <c r="B44" s="9">
        <v>700</v>
      </c>
      <c r="C44" s="9">
        <v>30120</v>
      </c>
      <c r="D44" s="9"/>
      <c r="E44" s="9">
        <v>49460</v>
      </c>
      <c r="F44" s="9">
        <v>30220</v>
      </c>
      <c r="G44" s="9">
        <v>95310</v>
      </c>
      <c r="H44" s="9"/>
      <c r="I44" s="9"/>
      <c r="J44" s="9"/>
      <c r="K44" s="9">
        <v>720</v>
      </c>
      <c r="L44" s="9"/>
      <c r="M44" s="9">
        <v>43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>
        <v>69630</v>
      </c>
      <c r="Z44" s="9">
        <v>141980</v>
      </c>
      <c r="AA44" s="9"/>
      <c r="AB44" s="9">
        <v>100</v>
      </c>
      <c r="AC44" s="9">
        <v>4210</v>
      </c>
      <c r="AD44" s="9">
        <v>280</v>
      </c>
      <c r="AE44" s="9"/>
      <c r="AF44" s="9"/>
      <c r="AG44" s="9">
        <v>120</v>
      </c>
      <c r="AH44" s="9">
        <v>630</v>
      </c>
      <c r="AI44" s="9">
        <v>150</v>
      </c>
      <c r="AJ44" s="9">
        <v>3570</v>
      </c>
      <c r="AK44" s="9">
        <v>7200</v>
      </c>
      <c r="AL44" s="9">
        <v>6730</v>
      </c>
      <c r="AM44" s="9"/>
      <c r="AN44" s="9"/>
      <c r="AO44" s="9"/>
      <c r="AP44" s="9">
        <v>18990</v>
      </c>
      <c r="AQ44" s="9">
        <v>126340</v>
      </c>
      <c r="AR44" s="9">
        <v>103180</v>
      </c>
      <c r="AS44" s="9"/>
      <c r="AT44" s="9">
        <v>55800</v>
      </c>
      <c r="AU44" s="9"/>
      <c r="AV44" s="17">
        <f>SUM(B44:AU44)</f>
        <v>745483</v>
      </c>
      <c r="AW44" s="10">
        <f t="shared" si="0"/>
        <v>158980</v>
      </c>
      <c r="AX44" s="11">
        <f t="shared" si="1"/>
        <v>586503</v>
      </c>
      <c r="AY44" s="12">
        <f t="shared" si="2"/>
        <v>0.78674228654442824</v>
      </c>
      <c r="AZ44" s="9">
        <v>1680</v>
      </c>
      <c r="BA44" s="13">
        <f t="shared" si="3"/>
        <v>443.73988095238093</v>
      </c>
    </row>
    <row r="45" spans="1:53" x14ac:dyDescent="0.25">
      <c r="A45" s="8" t="s">
        <v>40</v>
      </c>
      <c r="B45" s="9"/>
      <c r="C45" s="9">
        <v>7150</v>
      </c>
      <c r="D45" s="9"/>
      <c r="E45" s="9">
        <v>26320</v>
      </c>
      <c r="F45" s="9">
        <v>13720</v>
      </c>
      <c r="G45" s="9">
        <v>43580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>
        <v>20940</v>
      </c>
      <c r="X45" s="9"/>
      <c r="Y45" s="9">
        <v>26280</v>
      </c>
      <c r="Z45" s="9">
        <v>41580</v>
      </c>
      <c r="AA45" s="9">
        <v>2240</v>
      </c>
      <c r="AB45" s="9">
        <v>113</v>
      </c>
      <c r="AC45" s="9">
        <v>1040</v>
      </c>
      <c r="AD45" s="9">
        <v>35</v>
      </c>
      <c r="AE45" s="9">
        <v>500</v>
      </c>
      <c r="AF45" s="9"/>
      <c r="AG45" s="9">
        <v>88</v>
      </c>
      <c r="AH45" s="9"/>
      <c r="AI45" s="9">
        <v>30</v>
      </c>
      <c r="AJ45" s="9">
        <v>624</v>
      </c>
      <c r="AK45" s="9">
        <v>350</v>
      </c>
      <c r="AL45" s="9">
        <v>820</v>
      </c>
      <c r="AM45" s="9"/>
      <c r="AN45" s="9"/>
      <c r="AO45" s="9"/>
      <c r="AP45" s="9"/>
      <c r="AQ45" s="9">
        <v>68490</v>
      </c>
      <c r="AR45" s="9">
        <v>36620</v>
      </c>
      <c r="AS45" s="9"/>
      <c r="AT45" s="9">
        <v>21620</v>
      </c>
      <c r="AU45" s="9"/>
      <c r="AV45" s="17">
        <f>SUM(B45:AU45)</f>
        <v>312140</v>
      </c>
      <c r="AW45" s="10">
        <f t="shared" si="0"/>
        <v>58240</v>
      </c>
      <c r="AX45" s="11">
        <f t="shared" si="1"/>
        <v>253900</v>
      </c>
      <c r="AY45" s="12">
        <f t="shared" si="2"/>
        <v>0.81341705644902929</v>
      </c>
      <c r="AZ45" s="9">
        <v>589</v>
      </c>
      <c r="BA45" s="13">
        <f t="shared" si="3"/>
        <v>529.94906621392192</v>
      </c>
    </row>
    <row r="46" spans="1:53" x14ac:dyDescent="0.25">
      <c r="A46" s="8" t="s">
        <v>27</v>
      </c>
      <c r="B46" s="9"/>
      <c r="C46" s="9">
        <v>0</v>
      </c>
      <c r="D46" s="9"/>
      <c r="E46" s="9">
        <v>10820</v>
      </c>
      <c r="F46" s="9"/>
      <c r="G46" s="9">
        <v>26990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>
        <v>16520</v>
      </c>
      <c r="Z46" s="9">
        <v>35020</v>
      </c>
      <c r="AA46" s="9">
        <v>3575</v>
      </c>
      <c r="AB46" s="9"/>
      <c r="AC46" s="9"/>
      <c r="AD46" s="9">
        <v>570</v>
      </c>
      <c r="AE46" s="9">
        <v>340</v>
      </c>
      <c r="AF46" s="9"/>
      <c r="AG46" s="9"/>
      <c r="AH46" s="9"/>
      <c r="AI46" s="9"/>
      <c r="AJ46" s="9"/>
      <c r="AK46" s="9">
        <v>5890</v>
      </c>
      <c r="AL46" s="9"/>
      <c r="AM46" s="9"/>
      <c r="AN46" s="9"/>
      <c r="AO46" s="9"/>
      <c r="AP46" s="9"/>
      <c r="AQ46" s="9">
        <v>6710</v>
      </c>
      <c r="AR46" s="9">
        <v>28690</v>
      </c>
      <c r="AS46" s="9"/>
      <c r="AT46" s="9">
        <v>9650</v>
      </c>
      <c r="AU46" s="9"/>
      <c r="AV46" s="17">
        <f>SUM(B46:AU46)</f>
        <v>144775</v>
      </c>
      <c r="AW46" s="10">
        <f t="shared" si="0"/>
        <v>38340</v>
      </c>
      <c r="AX46" s="11">
        <f t="shared" si="1"/>
        <v>106435</v>
      </c>
      <c r="AY46" s="12">
        <f t="shared" si="2"/>
        <v>0.73517527197375232</v>
      </c>
      <c r="AZ46" s="9">
        <v>499</v>
      </c>
      <c r="BA46" s="13">
        <f t="shared" si="3"/>
        <v>290.13026052104209</v>
      </c>
    </row>
    <row r="47" spans="1:53" x14ac:dyDescent="0.25">
      <c r="A47" s="8" t="s">
        <v>52</v>
      </c>
      <c r="B47" s="9"/>
      <c r="C47" s="9">
        <v>4675</v>
      </c>
      <c r="D47" s="9"/>
      <c r="E47" s="9">
        <v>10840</v>
      </c>
      <c r="F47" s="9">
        <v>8112</v>
      </c>
      <c r="G47" s="9">
        <v>22200</v>
      </c>
      <c r="H47" s="9"/>
      <c r="I47" s="9">
        <v>6</v>
      </c>
      <c r="J47" s="9"/>
      <c r="K47" s="9">
        <v>189</v>
      </c>
      <c r="L47" s="9"/>
      <c r="M47" s="9">
        <v>35</v>
      </c>
      <c r="N47" s="9"/>
      <c r="O47" s="9"/>
      <c r="P47" s="9">
        <v>17</v>
      </c>
      <c r="Q47" s="9">
        <v>4</v>
      </c>
      <c r="R47" s="9">
        <v>142</v>
      </c>
      <c r="S47" s="9"/>
      <c r="T47" s="9">
        <v>6</v>
      </c>
      <c r="U47" s="9"/>
      <c r="V47" s="9"/>
      <c r="W47" s="9">
        <v>7622</v>
      </c>
      <c r="X47" s="9">
        <v>31</v>
      </c>
      <c r="Y47" s="9">
        <v>14950</v>
      </c>
      <c r="Z47" s="9">
        <v>36690</v>
      </c>
      <c r="AA47" s="9">
        <v>3370</v>
      </c>
      <c r="AB47" s="9">
        <v>24.5</v>
      </c>
      <c r="AC47" s="9">
        <v>655</v>
      </c>
      <c r="AD47" s="9"/>
      <c r="AE47" s="9">
        <v>40</v>
      </c>
      <c r="AF47" s="9">
        <v>303.10000000000002</v>
      </c>
      <c r="AG47" s="9">
        <v>13</v>
      </c>
      <c r="AH47" s="9">
        <v>106</v>
      </c>
      <c r="AI47" s="9">
        <v>69</v>
      </c>
      <c r="AJ47" s="9">
        <v>572.70000000000005</v>
      </c>
      <c r="AK47" s="9">
        <v>1203</v>
      </c>
      <c r="AL47" s="9"/>
      <c r="AM47" s="9"/>
      <c r="AN47" s="9"/>
      <c r="AO47" s="9">
        <v>171</v>
      </c>
      <c r="AP47" s="9">
        <v>3343</v>
      </c>
      <c r="AQ47" s="9">
        <v>57486</v>
      </c>
      <c r="AR47" s="9">
        <v>47190</v>
      </c>
      <c r="AS47" s="9"/>
      <c r="AT47" s="9">
        <v>7992</v>
      </c>
      <c r="AU47" s="9">
        <v>687</v>
      </c>
      <c r="AV47" s="17">
        <f>SUM(B47:AU47)</f>
        <v>228744.3</v>
      </c>
      <c r="AW47" s="10">
        <f t="shared" si="0"/>
        <v>55182</v>
      </c>
      <c r="AX47" s="11">
        <f t="shared" si="1"/>
        <v>173562.3</v>
      </c>
      <c r="AY47" s="12">
        <f t="shared" si="2"/>
        <v>0.75876120191847407</v>
      </c>
      <c r="AZ47" s="9">
        <v>348</v>
      </c>
      <c r="BA47" s="13">
        <f t="shared" si="3"/>
        <v>657.31120689655165</v>
      </c>
    </row>
    <row r="48" spans="1:53" s="1" customFormat="1" x14ac:dyDescent="0.25">
      <c r="A48" s="7" t="s">
        <v>79</v>
      </c>
      <c r="B48" s="17">
        <f t="shared" ref="B48:N48" si="4">SUM(B4:B47)</f>
        <v>1040</v>
      </c>
      <c r="C48" s="17">
        <f t="shared" si="4"/>
        <v>1751730</v>
      </c>
      <c r="D48" s="17">
        <f t="shared" si="4"/>
        <v>139420</v>
      </c>
      <c r="E48" s="17">
        <f t="shared" si="4"/>
        <v>2079090</v>
      </c>
      <c r="F48" s="17">
        <f t="shared" si="4"/>
        <v>1473879.9999999998</v>
      </c>
      <c r="G48" s="17">
        <f t="shared" si="4"/>
        <v>4022810</v>
      </c>
      <c r="H48" s="17">
        <f t="shared" si="4"/>
        <v>8000</v>
      </c>
      <c r="I48" s="17">
        <f t="shared" si="4"/>
        <v>320</v>
      </c>
      <c r="J48" s="17">
        <f t="shared" si="4"/>
        <v>1174</v>
      </c>
      <c r="K48" s="17">
        <f t="shared" si="4"/>
        <v>32920</v>
      </c>
      <c r="L48" s="17">
        <f t="shared" si="4"/>
        <v>522</v>
      </c>
      <c r="M48" s="17">
        <f t="shared" si="4"/>
        <v>1798</v>
      </c>
      <c r="N48" s="17">
        <f t="shared" si="4"/>
        <v>40</v>
      </c>
      <c r="O48" s="17"/>
      <c r="P48" s="17">
        <f>SUM(P4:P47)</f>
        <v>170</v>
      </c>
      <c r="Q48" s="17">
        <f>SUM(Q4:Q47)</f>
        <v>40</v>
      </c>
      <c r="R48" s="17">
        <f>SUM(R4:R47)</f>
        <v>2019.5</v>
      </c>
      <c r="S48" s="17">
        <f t="shared" ref="S48" si="5">SUM(S4:S47)</f>
        <v>15580</v>
      </c>
      <c r="T48" s="17">
        <f t="shared" ref="T48:AL48" si="6">SUM(T4:T47)</f>
        <v>1940</v>
      </c>
      <c r="U48" s="17">
        <f t="shared" si="6"/>
        <v>3000</v>
      </c>
      <c r="V48" s="17">
        <f t="shared" si="6"/>
        <v>100</v>
      </c>
      <c r="W48" s="17">
        <f t="shared" si="6"/>
        <v>1461319.9999999998</v>
      </c>
      <c r="X48" s="17">
        <f t="shared" si="6"/>
        <v>3049.9999999999995</v>
      </c>
      <c r="Y48" s="17">
        <f t="shared" si="6"/>
        <v>2847450</v>
      </c>
      <c r="Z48" s="17">
        <f t="shared" si="6"/>
        <v>5724340</v>
      </c>
      <c r="AA48" s="17">
        <f t="shared" si="6"/>
        <v>374165</v>
      </c>
      <c r="AB48" s="17">
        <f t="shared" si="6"/>
        <v>6985.9999999999991</v>
      </c>
      <c r="AC48" s="17">
        <f t="shared" si="6"/>
        <v>111872</v>
      </c>
      <c r="AD48" s="17">
        <f t="shared" si="6"/>
        <v>8420</v>
      </c>
      <c r="AE48" s="17">
        <f t="shared" si="6"/>
        <v>9430</v>
      </c>
      <c r="AF48" s="17">
        <f t="shared" si="6"/>
        <v>41390</v>
      </c>
      <c r="AG48" s="17">
        <f t="shared" si="6"/>
        <v>7202</v>
      </c>
      <c r="AH48" s="17">
        <f t="shared" si="6"/>
        <v>3949.9999999999995</v>
      </c>
      <c r="AI48" s="17">
        <f t="shared" si="6"/>
        <v>6612</v>
      </c>
      <c r="AJ48" s="17">
        <f t="shared" si="6"/>
        <v>85096</v>
      </c>
      <c r="AK48" s="17">
        <f t="shared" si="6"/>
        <v>170280</v>
      </c>
      <c r="AL48" s="17">
        <f t="shared" si="6"/>
        <v>122410</v>
      </c>
      <c r="AM48" s="17">
        <f t="shared" ref="AM48" si="7">SUM(AM4:AM47)</f>
        <v>62810</v>
      </c>
      <c r="AN48" s="17">
        <f t="shared" ref="AN48" si="8">SUM(AN4:AN47)</f>
        <v>20</v>
      </c>
      <c r="AO48" s="17">
        <f t="shared" ref="AO48:AV48" si="9">SUM(AO4:AO47)</f>
        <v>6210</v>
      </c>
      <c r="AP48" s="17">
        <f t="shared" si="9"/>
        <v>658278</v>
      </c>
      <c r="AQ48" s="17">
        <f t="shared" si="9"/>
        <v>7169290</v>
      </c>
      <c r="AR48" s="17">
        <f t="shared" si="9"/>
        <v>9275270</v>
      </c>
      <c r="AS48" s="17">
        <f t="shared" si="9"/>
        <v>464340</v>
      </c>
      <c r="AT48" s="17">
        <f t="shared" si="9"/>
        <v>2134360</v>
      </c>
      <c r="AU48" s="17">
        <f t="shared" si="9"/>
        <v>12885.5</v>
      </c>
      <c r="AV48" s="17">
        <f t="shared" si="9"/>
        <v>40344029.999999993</v>
      </c>
      <c r="AW48" s="18">
        <f t="shared" si="0"/>
        <v>11409630</v>
      </c>
      <c r="AX48" s="19">
        <f t="shared" si="1"/>
        <v>28934399.999999993</v>
      </c>
      <c r="AY48" s="20">
        <f t="shared" si="2"/>
        <v>0.71719161422396316</v>
      </c>
      <c r="AZ48" s="17">
        <f t="shared" ref="AZ48" si="10">SUM(AZ4:AZ47)</f>
        <v>79228</v>
      </c>
      <c r="BA48" s="21">
        <f t="shared" si="3"/>
        <v>509.21429292674298</v>
      </c>
    </row>
    <row r="50" spans="2:50" x14ac:dyDescent="0.25">
      <c r="AV50" s="4"/>
      <c r="AW50" s="2"/>
      <c r="AX50" s="2"/>
    </row>
    <row r="51" spans="2:50" x14ac:dyDescent="0.25">
      <c r="B51" s="4"/>
      <c r="C51" s="4"/>
      <c r="D51" s="4"/>
      <c r="E51" s="4"/>
      <c r="F51" s="4"/>
      <c r="G51" s="4"/>
      <c r="I51" s="4"/>
      <c r="J51" s="4"/>
      <c r="K51" s="4"/>
      <c r="L51" s="4"/>
      <c r="M51" s="4"/>
      <c r="N51" s="4"/>
      <c r="P51" s="4"/>
      <c r="Q51" s="4"/>
      <c r="R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O51" s="4"/>
      <c r="AP51" s="4"/>
      <c r="AQ51" s="4"/>
      <c r="AR51" s="4"/>
      <c r="AS51" s="4"/>
      <c r="AT51" s="4"/>
      <c r="AU51" s="4"/>
    </row>
    <row r="53" spans="2:50" x14ac:dyDescent="0.25">
      <c r="B53" s="4"/>
      <c r="C53" s="4"/>
      <c r="D53" s="4"/>
      <c r="E53" s="4"/>
      <c r="F53" s="4"/>
      <c r="G53" s="4"/>
      <c r="I53" s="4"/>
      <c r="J53" s="4"/>
      <c r="K53" s="4"/>
      <c r="L53" s="4"/>
      <c r="M53" s="4"/>
      <c r="N53" s="4"/>
      <c r="P53" s="4"/>
      <c r="Q53" s="4"/>
      <c r="R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O53" s="4"/>
      <c r="AP53" s="4"/>
      <c r="AQ53" s="4"/>
      <c r="AR53" s="4"/>
      <c r="AS53" s="4"/>
      <c r="AT53" s="4"/>
      <c r="AU53" s="4"/>
    </row>
    <row r="55" spans="2:50" x14ac:dyDescent="0.25">
      <c r="B55" s="4"/>
      <c r="C55" s="4"/>
      <c r="D55" s="4"/>
      <c r="E55" s="4"/>
      <c r="F55" s="4"/>
      <c r="G55" s="4"/>
      <c r="I55" s="4"/>
      <c r="J55" s="4"/>
      <c r="K55" s="4"/>
      <c r="L55" s="4"/>
      <c r="M55" s="4"/>
      <c r="N55" s="4"/>
      <c r="P55" s="4"/>
      <c r="Q55" s="4"/>
      <c r="R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O55" s="4"/>
      <c r="AP55" s="4"/>
      <c r="AQ55" s="4"/>
      <c r="AR55" s="4"/>
      <c r="AS55" s="4"/>
      <c r="AT55" s="4"/>
      <c r="AU55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Galli</dc:creator>
  <cp:lastModifiedBy>Anna Galli</cp:lastModifiedBy>
  <cp:lastPrinted>2018-03-26T10:21:04Z</cp:lastPrinted>
  <dcterms:created xsi:type="dcterms:W3CDTF">2018-01-09T16:48:04Z</dcterms:created>
  <dcterms:modified xsi:type="dcterms:W3CDTF">2019-07-26T08:29:27Z</dcterms:modified>
</cp:coreProperties>
</file>