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vallari\Desktop\TARIFFE 2026\"/>
    </mc:Choice>
  </mc:AlternateContent>
  <xr:revisionPtr revIDLastSave="0" documentId="13_ncr:1_{AC1F0725-DAF9-4AD4-B6D7-8B14821D6D7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QUANTITATIVI TEORICI E SOGLIE" sheetId="2" r:id="rId1"/>
    <sheet name="TARIFFE" sheetId="5" r:id="rId2"/>
    <sheet name="COEFFICIENTI" sheetId="3" r:id="rId3"/>
  </sheets>
  <definedNames>
    <definedName name="_xlnm.Print_Area" localSheetId="2">COEFFICIENTI!$B$1:$F$51</definedName>
    <definedName name="_xlnm.Print_Area" localSheetId="0">'QUANTITATIVI TEORICI E SOGLIE'!$B$1:$I$62</definedName>
    <definedName name="_xlnm.Print_Area" localSheetId="1">TARIFFE!$B$1:$F$51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/>
  <c r="E3" i="3" s="1"/>
  <c r="B1" i="5"/>
  <c r="B1" i="3" s="1"/>
  <c r="G18" i="2" l="1"/>
  <c r="H18" i="2" l="1"/>
  <c r="H59" i="2" l="1"/>
  <c r="H58" i="2"/>
  <c r="H57" i="2"/>
  <c r="H56" i="2"/>
  <c r="H55" i="2"/>
  <c r="H54" i="2"/>
  <c r="H53" i="2"/>
  <c r="H52" i="2"/>
  <c r="H51" i="2"/>
  <c r="H50" i="2"/>
  <c r="H49" i="2"/>
  <c r="H48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19" i="2"/>
  <c r="H20" i="2"/>
  <c r="H21" i="2"/>
  <c r="H22" i="2"/>
  <c r="H23" i="2"/>
  <c r="G32" i="2" l="1"/>
  <c r="G29" i="2"/>
  <c r="I29" i="2"/>
  <c r="G30" i="2"/>
  <c r="I30" i="2"/>
  <c r="G31" i="2"/>
  <c r="I31" i="2"/>
  <c r="I32" i="2"/>
  <c r="G33" i="2"/>
  <c r="I33" i="2"/>
  <c r="G34" i="2"/>
  <c r="I34" i="2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G43" i="2"/>
  <c r="I43" i="2"/>
  <c r="G44" i="2"/>
  <c r="I44" i="2"/>
  <c r="G45" i="2"/>
  <c r="I45" i="2"/>
  <c r="G46" i="2"/>
  <c r="I46" i="2"/>
  <c r="G48" i="2"/>
  <c r="I48" i="2"/>
  <c r="G49" i="2"/>
  <c r="I49" i="2"/>
  <c r="G50" i="2"/>
  <c r="I50" i="2"/>
  <c r="G51" i="2"/>
  <c r="I51" i="2"/>
  <c r="G52" i="2"/>
  <c r="I52" i="2"/>
  <c r="G53" i="2"/>
  <c r="I53" i="2"/>
  <c r="G54" i="2"/>
  <c r="I54" i="2"/>
  <c r="G55" i="2"/>
  <c r="I55" i="2"/>
  <c r="G56" i="2"/>
  <c r="I56" i="2"/>
  <c r="G57" i="2"/>
  <c r="I57" i="2"/>
  <c r="G58" i="2"/>
  <c r="I58" i="2"/>
  <c r="G59" i="2"/>
  <c r="I59" i="2"/>
  <c r="G28" i="2" l="1"/>
  <c r="I19" i="2" l="1"/>
  <c r="I20" i="2"/>
  <c r="I21" i="2"/>
  <c r="I22" i="2"/>
  <c r="I23" i="2"/>
  <c r="I18" i="2"/>
  <c r="I28" i="2"/>
  <c r="G19" i="2"/>
  <c r="G20" i="2"/>
  <c r="G21" i="2"/>
  <c r="G22" i="2"/>
  <c r="G23" i="2"/>
</calcChain>
</file>

<file path=xl/sharedStrings.xml><?xml version="1.0" encoding="utf-8"?>
<sst xmlns="http://schemas.openxmlformats.org/spreadsheetml/2006/main" count="173" uniqueCount="83">
  <si>
    <t>1 componente</t>
  </si>
  <si>
    <t>3 componenti</t>
  </si>
  <si>
    <t>4 componenti</t>
  </si>
  <si>
    <t>5 componenti</t>
  </si>
  <si>
    <t>6 o più componenti</t>
  </si>
  <si>
    <t>Parte fissa a mq.</t>
  </si>
  <si>
    <t>Musei, biblioteche, scuole, associazioni, luoghi di culto</t>
  </si>
  <si>
    <t>Stabilimenti balneari</t>
  </si>
  <si>
    <t>Alberghi con ristorante</t>
  </si>
  <si>
    <t>Alberghi senza ristorante</t>
  </si>
  <si>
    <t>Case di cura e di riposo</t>
  </si>
  <si>
    <t>Edicola, farmacia, tabaccaio, plurilicenze</t>
  </si>
  <si>
    <t>Carrozzeria, autofficina, elettrauto</t>
  </si>
  <si>
    <t>Attività industriali con capannoni di produzione</t>
  </si>
  <si>
    <t>Ristoranti, trattorie, osterie, pizzerie, pub</t>
  </si>
  <si>
    <t>Supermercato, pane e pasta, macelleria, salumi e formaggi, generi alimentari</t>
  </si>
  <si>
    <t>Plurilicenze alimentari e/o miste</t>
  </si>
  <si>
    <t>Ortofrutta, pescherie, fiori e piante, pizza al taglio</t>
  </si>
  <si>
    <t>Discoteche, night club</t>
  </si>
  <si>
    <t>Attività</t>
  </si>
  <si>
    <t>Parte variabile</t>
  </si>
  <si>
    <t>Parte fissa</t>
  </si>
  <si>
    <t>TARIFFE UTENZE  DOMESTICHE</t>
  </si>
  <si>
    <t>Cinematografi e teatri</t>
  </si>
  <si>
    <t>Autorimesse e magazzini senza alcuna vendita diretta</t>
  </si>
  <si>
    <t>Campeggi, distributori di carburanti, impianti sportivi</t>
  </si>
  <si>
    <t>Ospedali</t>
  </si>
  <si>
    <t>Negozi, abbigliamento , calzature, libreria, cartoleria, ferramenta e altri beni durevoli</t>
  </si>
  <si>
    <t>Negozi particolari quali filatelia, tende e tessuti, tappeti, cappelli e ombrelli, antiquariato</t>
  </si>
  <si>
    <t>Attività artigianali tipo botteghe: parrucchiere, barbiere, estetista</t>
  </si>
  <si>
    <t>Attività artigianali tipo botteghe: falegname, idraulico, fabbro, elettricista</t>
  </si>
  <si>
    <t>Attività artigianali di produzione beni specifici</t>
  </si>
  <si>
    <t>Mense, birrerie, hamburgherie</t>
  </si>
  <si>
    <t>Bar, caffè, pasticceria</t>
  </si>
  <si>
    <t>Ipermercati di generi misti</t>
  </si>
  <si>
    <t>Tariffa € / mq. effettivo</t>
  </si>
  <si>
    <t>2 componenti</t>
  </si>
  <si>
    <t>Esposizioni, autosaloni ed attività produttive con avvio al riciclo di residui di lavorazione</t>
  </si>
  <si>
    <t>TARIFFE UTENZE NON DOMESTICHE</t>
  </si>
  <si>
    <t>Banchi di mercato beni durevoli</t>
  </si>
  <si>
    <t>Banchi di mercato generi alimentari</t>
  </si>
  <si>
    <t>€/Kg.</t>
  </si>
  <si>
    <t>A</t>
  </si>
  <si>
    <t>Conferimento Rifiuti Indifferenziati</t>
  </si>
  <si>
    <t>TARIFFE A CONFERIMENTO</t>
  </si>
  <si>
    <t>Numero Componenti</t>
  </si>
  <si>
    <t>UTENZE  DOMESTICHE</t>
  </si>
  <si>
    <t>UTENZE NON DOMESTICHE</t>
  </si>
  <si>
    <t>Kg.</t>
  </si>
  <si>
    <t>litri</t>
  </si>
  <si>
    <t>QUANTITATIVI ANNUI PER UTENZA</t>
  </si>
  <si>
    <t>QUANTITATIVI ANNUI PER METRO QUADRO</t>
  </si>
  <si>
    <t>COEFFICIENTE DI RAPPORTO KG./LITRO</t>
  </si>
  <si>
    <t>soglie minime di conferimento</t>
  </si>
  <si>
    <t>Kb</t>
  </si>
  <si>
    <t>Kd</t>
  </si>
  <si>
    <t>Calcolo soglia personalizzata</t>
  </si>
  <si>
    <t xml:space="preserve">QT quantitativi teorici </t>
  </si>
  <si>
    <t>+soglia minima annua / 365 * giorni reale occupazione</t>
  </si>
  <si>
    <t>+(soglia minima annua a mq. * mq. totali) / 365 * giorni reale occupazione</t>
  </si>
  <si>
    <t>CATEGORIE IN GIALLO AD OGGI NON HANNO UTENZE - quota calcolata in riferimento alle altre</t>
  </si>
  <si>
    <t>**</t>
  </si>
  <si>
    <t>Tariffe per la parte calcolata con il metodo normalizzato</t>
  </si>
  <si>
    <t>per la quota variabile va anche calcolata la parte a conferimento in base alla relativa tariffa</t>
  </si>
  <si>
    <t>Ka</t>
  </si>
  <si>
    <t xml:space="preserve">Kc </t>
  </si>
  <si>
    <t xml:space="preserve">Kd </t>
  </si>
  <si>
    <t xml:space="preserve"> UTENZE  DOMESTICHE</t>
  </si>
  <si>
    <t xml:space="preserve"> UTENZE NON DOMESTICHE</t>
  </si>
  <si>
    <t>Vendita ingrosso Generi non deperbili (Autorimesse e magazzini senza alcuna vendita diretta)</t>
  </si>
  <si>
    <t>Ambualtori medici dentistici e veterinari (Case di cura e di riposo)</t>
  </si>
  <si>
    <t>PRODUZIONE ANNUA TOTALE RIFIUTI INDIFFERENZIATI IN CORRISPETTIVO</t>
  </si>
  <si>
    <t>K MEDI</t>
  </si>
  <si>
    <t>Rapporto soglia minima/QT</t>
  </si>
  <si>
    <t>COMUNE DI CASALMAGGIORE</t>
  </si>
  <si>
    <t xml:space="preserve">COEFFICIENTI QUOTA FISSA E VARIABILE CALCOLATA TARIFFA RIFIUTI ANNO </t>
  </si>
  <si>
    <t>Banche e istituti di credito, studi professionali</t>
  </si>
  <si>
    <t>Uffici, agenzie</t>
  </si>
  <si>
    <t xml:space="preserve">TARIP - TARIFFE Anno </t>
  </si>
  <si>
    <t xml:space="preserve">TARIP - Quantitativi teorici e soglie unitarie - rifiuti indifferenziati Anno </t>
  </si>
  <si>
    <t>Esposizioni, autosaloni</t>
  </si>
  <si>
    <t>B</t>
  </si>
  <si>
    <t>Conferimento Rifiuti biodegradabili (verde e sfalci)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</si>
</sst>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&quot;\ * #,##0.00000_-;\-&quot;€&quot;\ * #,##0.00000_-;_-&quot;€&quot;\ * &quot;-&quot;??_-;_-@_-"/>
    <numFmt numFmtId="166" formatCode="_-* #,##0.0000_-;\-* #,##0.0000_-;_-* &quot;-&quot;??_-;_-@_-"/>
  </numFmts>
  <fonts count="10" x14ac:knownFonts="1">
    <font>
      <sz val="10"/>
      <name val="Arial"/>
    </font>
    <font>
      <sz val="10"/>
      <name val="Arial"/>
      <family val="2"/>
    </font>
    <font>
      <b/>
      <sz val="14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Tahoma"/>
      <family val="2"/>
    </font>
    <font>
      <b/>
      <i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3" fillId="0" borderId="6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43" fontId="2" fillId="0" borderId="0" xfId="3" applyFont="1"/>
    <xf numFmtId="43" fontId="4" fillId="0" borderId="0" xfId="3" applyFont="1"/>
    <xf numFmtId="43" fontId="3" fillId="2" borderId="1" xfId="3" applyFont="1" applyFill="1" applyBorder="1" applyAlignment="1">
      <alignment horizontal="center" vertical="center" wrapText="1"/>
    </xf>
    <xf numFmtId="43" fontId="4" fillId="2" borderId="1" xfId="3" applyFont="1" applyFill="1" applyBorder="1"/>
    <xf numFmtId="166" fontId="4" fillId="0" borderId="0" xfId="3" applyNumberFormat="1" applyFont="1"/>
    <xf numFmtId="166" fontId="2" fillId="0" borderId="0" xfId="3" applyNumberFormat="1" applyFont="1"/>
    <xf numFmtId="166" fontId="4" fillId="0" borderId="0" xfId="0" applyNumberFormat="1" applyFont="1"/>
    <xf numFmtId="166" fontId="3" fillId="2" borderId="1" xfId="3" applyNumberFormat="1" applyFont="1" applyFill="1" applyBorder="1" applyAlignment="1">
      <alignment horizontal="center" vertical="center" wrapText="1"/>
    </xf>
    <xf numFmtId="166" fontId="4" fillId="2" borderId="1" xfId="3" applyNumberFormat="1" applyFont="1" applyFill="1" applyBorder="1"/>
    <xf numFmtId="166" fontId="4" fillId="3" borderId="1" xfId="3" applyNumberFormat="1" applyFont="1" applyFill="1" applyBorder="1"/>
    <xf numFmtId="166" fontId="3" fillId="0" borderId="0" xfId="0" applyNumberFormat="1" applyFont="1"/>
    <xf numFmtId="166" fontId="3" fillId="0" borderId="0" xfId="3" applyNumberFormat="1" applyFont="1"/>
    <xf numFmtId="166" fontId="3" fillId="3" borderId="1" xfId="3" applyNumberFormat="1" applyFont="1" applyFill="1" applyBorder="1" applyAlignment="1">
      <alignment horizontal="center" vertical="center" wrapText="1"/>
    </xf>
    <xf numFmtId="166" fontId="4" fillId="4" borderId="1" xfId="3" applyNumberFormat="1" applyFont="1" applyFill="1" applyBorder="1"/>
    <xf numFmtId="43" fontId="4" fillId="0" borderId="9" xfId="3" applyFont="1" applyBorder="1"/>
    <xf numFmtId="166" fontId="4" fillId="0" borderId="9" xfId="3" applyNumberFormat="1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7" xfId="0" applyFont="1" applyBorder="1"/>
    <xf numFmtId="43" fontId="4" fillId="4" borderId="1" xfId="3" applyFont="1" applyFill="1" applyBorder="1"/>
    <xf numFmtId="2" fontId="3" fillId="5" borderId="1" xfId="0" applyNumberFormat="1" applyFont="1" applyFill="1" applyBorder="1" applyAlignment="1">
      <alignment horizontal="center" vertical="center" wrapText="1"/>
    </xf>
    <xf numFmtId="2" fontId="6" fillId="2" borderId="1" xfId="3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4" fillId="2" borderId="1" xfId="2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5" fontId="4" fillId="2" borderId="1" xfId="2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left"/>
    </xf>
    <xf numFmtId="0" fontId="3" fillId="4" borderId="6" xfId="0" applyFont="1" applyFill="1" applyBorder="1" applyAlignment="1">
      <alignment vertical="center" wrapText="1"/>
    </xf>
    <xf numFmtId="166" fontId="4" fillId="6" borderId="1" xfId="3" applyNumberFormat="1" applyFont="1" applyFill="1" applyBorder="1"/>
    <xf numFmtId="0" fontId="3" fillId="0" borderId="2" xfId="0" applyFont="1" applyBorder="1" applyAlignment="1">
      <alignment wrapText="1"/>
    </xf>
    <xf numFmtId="0" fontId="3" fillId="0" borderId="3" xfId="0" applyFont="1" applyBorder="1"/>
    <xf numFmtId="0" fontId="3" fillId="0" borderId="13" xfId="0" applyFont="1" applyBorder="1" applyAlignment="1">
      <alignment wrapText="1"/>
    </xf>
    <xf numFmtId="43" fontId="3" fillId="0" borderId="7" xfId="3" applyFont="1" applyFill="1" applyBorder="1"/>
    <xf numFmtId="166" fontId="3" fillId="0" borderId="14" xfId="3" applyNumberFormat="1" applyFont="1" applyFill="1" applyBorder="1"/>
    <xf numFmtId="49" fontId="4" fillId="0" borderId="0" xfId="0" applyNumberFormat="1" applyFont="1"/>
    <xf numFmtId="49" fontId="4" fillId="0" borderId="12" xfId="0" applyNumberFormat="1" applyFont="1" applyBorder="1"/>
    <xf numFmtId="166" fontId="4" fillId="0" borderId="10" xfId="3" applyNumberFormat="1" applyFont="1" applyBorder="1"/>
    <xf numFmtId="49" fontId="4" fillId="0" borderId="7" xfId="0" applyNumberFormat="1" applyFont="1" applyBorder="1"/>
    <xf numFmtId="49" fontId="4" fillId="0" borderId="14" xfId="0" applyNumberFormat="1" applyFont="1" applyBorder="1"/>
    <xf numFmtId="9" fontId="3" fillId="0" borderId="4" xfId="4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9" fillId="0" borderId="6" xfId="0" applyFont="1" applyBorder="1" applyAlignment="1">
      <alignment vertical="center" wrapText="1"/>
    </xf>
    <xf numFmtId="0" fontId="8" fillId="0" borderId="2" xfId="0" applyFont="1" applyBorder="1" applyAlignment="1">
      <alignment horizontal="left"/>
    </xf>
    <xf numFmtId="43" fontId="8" fillId="0" borderId="1" xfId="3" applyFont="1" applyFill="1" applyBorder="1"/>
    <xf numFmtId="166" fontId="8" fillId="0" borderId="1" xfId="3" applyNumberFormat="1" applyFont="1" applyFill="1" applyBorder="1"/>
    <xf numFmtId="0" fontId="4" fillId="0" borderId="3" xfId="0" applyFont="1" applyBorder="1"/>
    <xf numFmtId="0" fontId="9" fillId="0" borderId="11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4" fillId="0" borderId="11" xfId="0" applyFont="1" applyBorder="1" applyAlignment="1">
      <alignment horizontal="left" indent="2"/>
    </xf>
    <xf numFmtId="0" fontId="4" fillId="0" borderId="0" xfId="0" applyFont="1" applyAlignment="1">
      <alignment horizontal="left" indent="2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66" fontId="3" fillId="2" borderId="8" xfId="0" applyNumberFormat="1" applyFont="1" applyFill="1" applyBorder="1" applyAlignment="1">
      <alignment horizontal="center" vertical="center" wrapText="1"/>
    </xf>
    <xf numFmtId="166" fontId="3" fillId="2" borderId="10" xfId="0" applyNumberFormat="1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center" vertical="center" wrapText="1"/>
    </xf>
    <xf numFmtId="166" fontId="3" fillId="2" borderId="14" xfId="0" applyNumberFormat="1" applyFont="1" applyFill="1" applyBorder="1" applyAlignment="1">
      <alignment horizontal="center" vertical="center" wrapText="1"/>
    </xf>
    <xf numFmtId="166" fontId="3" fillId="3" borderId="8" xfId="0" applyNumberFormat="1" applyFont="1" applyFill="1" applyBorder="1" applyAlignment="1">
      <alignment horizontal="center" vertical="center" wrapText="1"/>
    </xf>
    <xf numFmtId="166" fontId="3" fillId="3" borderId="10" xfId="0" applyNumberFormat="1" applyFont="1" applyFill="1" applyBorder="1" applyAlignment="1">
      <alignment horizontal="center" vertical="center" wrapText="1"/>
    </xf>
    <xf numFmtId="166" fontId="3" fillId="3" borderId="13" xfId="0" applyNumberFormat="1" applyFont="1" applyFill="1" applyBorder="1" applyAlignment="1">
      <alignment horizontal="center" vertical="center" wrapText="1"/>
    </xf>
    <xf numFmtId="166" fontId="3" fillId="3" borderId="1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166" fontId="3" fillId="2" borderId="3" xfId="0" applyNumberFormat="1" applyFont="1" applyFill="1" applyBorder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center" vertical="center" wrapText="1"/>
    </xf>
    <xf numFmtId="43" fontId="3" fillId="0" borderId="3" xfId="3" applyFont="1" applyFill="1" applyBorder="1" applyAlignment="1">
      <alignment horizontal="center"/>
    </xf>
    <xf numFmtId="43" fontId="3" fillId="0" borderId="4" xfId="3" applyFont="1" applyFill="1" applyBorder="1" applyAlignment="1">
      <alignment horizontal="center"/>
    </xf>
    <xf numFmtId="166" fontId="3" fillId="0" borderId="2" xfId="3" applyNumberFormat="1" applyFont="1" applyBorder="1" applyAlignment="1">
      <alignment horizontal="right"/>
    </xf>
    <xf numFmtId="166" fontId="3" fillId="0" borderId="3" xfId="3" applyNumberFormat="1" applyFont="1" applyBorder="1" applyAlignment="1">
      <alignment horizontal="right"/>
    </xf>
    <xf numFmtId="166" fontId="3" fillId="2" borderId="5" xfId="3" applyNumberFormat="1" applyFont="1" applyFill="1" applyBorder="1" applyAlignment="1">
      <alignment horizontal="center" vertical="center" wrapText="1"/>
    </xf>
    <xf numFmtId="166" fontId="3" fillId="2" borderId="15" xfId="3" applyNumberFormat="1" applyFont="1" applyFill="1" applyBorder="1" applyAlignment="1">
      <alignment horizontal="center" vertical="center" wrapText="1"/>
    </xf>
  </cellXfs>
  <cellStyles count="5">
    <cellStyle name="Euro" xfId="1" xr:uid="{00000000-0005-0000-0000-000000000000}"/>
    <cellStyle name="Migliaia" xfId="3" builtinId="3"/>
    <cellStyle name="Normale" xfId="0" builtinId="0"/>
    <cellStyle name="Percentuale" xfId="4" builtinId="5"/>
    <cellStyle name="Valuta" xfId="2" builtinId="4"/>
  </cellStyles>
  <dxfs count="0"/>
  <tableStyles count="0" defaultTableStyle="TableStyleMedium9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1"/>
  <sheetViews>
    <sheetView showGridLines="0" zoomScale="75" zoomScaleNormal="75" workbookViewId="0">
      <selection activeCell="M59" sqref="M59"/>
    </sheetView>
  </sheetViews>
  <sheetFormatPr defaultColWidth="9" defaultRowHeight="15" x14ac:dyDescent="0.2"/>
  <cols>
    <col min="1" max="1" width="3" style="2" customWidth="1"/>
    <col min="2" max="2" width="5.85546875" style="2" bestFit="1" customWidth="1"/>
    <col min="3" max="3" width="94.5703125" style="3" customWidth="1"/>
    <col min="4" max="4" width="1" style="2" customWidth="1"/>
    <col min="5" max="5" width="8" style="14" bestFit="1" customWidth="1"/>
    <col min="6" max="6" width="18.140625" style="17" customWidth="1"/>
    <col min="7" max="8" width="16.42578125" style="17" customWidth="1"/>
    <col min="9" max="9" width="18" style="17" customWidth="1"/>
    <col min="10" max="10" width="11.5703125" style="2" bestFit="1" customWidth="1"/>
    <col min="11" max="12" width="9" style="2"/>
    <col min="13" max="13" width="16.140625" style="2" bestFit="1" customWidth="1"/>
    <col min="14" max="16384" width="9" style="2"/>
  </cols>
  <sheetData>
    <row r="1" spans="2:9" s="1" customFormat="1" ht="18" x14ac:dyDescent="0.25">
      <c r="B1" s="66" t="s">
        <v>74</v>
      </c>
      <c r="C1" s="66"/>
      <c r="D1" s="66"/>
      <c r="E1" s="66"/>
      <c r="F1" s="66"/>
      <c r="G1" s="66"/>
      <c r="H1" s="66"/>
      <c r="I1" s="66"/>
    </row>
    <row r="2" spans="2:9" s="1" customFormat="1" ht="7.35" customHeight="1" x14ac:dyDescent="0.25">
      <c r="B2" s="11"/>
      <c r="C2" s="12"/>
      <c r="D2" s="11"/>
      <c r="E2" s="13"/>
      <c r="F2" s="18"/>
      <c r="G2" s="18"/>
      <c r="H2" s="18"/>
      <c r="I2" s="18"/>
    </row>
    <row r="3" spans="2:9" s="1" customFormat="1" ht="17.45" customHeight="1" x14ac:dyDescent="0.25">
      <c r="B3" s="72" t="s">
        <v>79</v>
      </c>
      <c r="C3" s="72"/>
      <c r="D3" s="72"/>
      <c r="E3" s="72"/>
      <c r="F3" s="72"/>
      <c r="G3" s="56">
        <v>2026</v>
      </c>
      <c r="H3" s="12"/>
      <c r="I3" s="12"/>
    </row>
    <row r="4" spans="2:9" s="1" customFormat="1" ht="7.35" customHeight="1" x14ac:dyDescent="0.25">
      <c r="B4" s="11"/>
      <c r="C4" s="12"/>
      <c r="D4" s="11"/>
      <c r="E4" s="13"/>
      <c r="F4" s="18"/>
      <c r="G4" s="18"/>
      <c r="H4" s="18"/>
      <c r="I4" s="18"/>
    </row>
    <row r="5" spans="2:9" ht="30" x14ac:dyDescent="0.2">
      <c r="C5" s="45" t="s">
        <v>71</v>
      </c>
      <c r="D5" s="46"/>
      <c r="E5" s="89">
        <v>1823700</v>
      </c>
      <c r="F5" s="90"/>
    </row>
    <row r="6" spans="2:9" x14ac:dyDescent="0.2">
      <c r="C6" s="47" t="s">
        <v>52</v>
      </c>
      <c r="D6" s="31"/>
      <c r="E6" s="48"/>
      <c r="F6" s="49">
        <v>0.1</v>
      </c>
      <c r="G6" s="91" t="s">
        <v>73</v>
      </c>
      <c r="H6" s="92"/>
      <c r="I6" s="55">
        <v>0.3</v>
      </c>
    </row>
    <row r="7" spans="2:9" s="1" customFormat="1" ht="7.35" customHeight="1" x14ac:dyDescent="0.25">
      <c r="B7" s="11"/>
      <c r="C7" s="12"/>
      <c r="D7" s="11"/>
      <c r="E7" s="13"/>
      <c r="F7" s="18"/>
      <c r="G7" s="18"/>
      <c r="H7" s="18"/>
      <c r="I7" s="18"/>
    </row>
    <row r="8" spans="2:9" x14ac:dyDescent="0.2">
      <c r="C8" s="75" t="s">
        <v>56</v>
      </c>
      <c r="D8" s="76"/>
      <c r="E8" s="27"/>
      <c r="F8" s="28"/>
      <c r="G8" s="28"/>
      <c r="H8" s="28"/>
      <c r="I8" s="52"/>
    </row>
    <row r="9" spans="2:9" x14ac:dyDescent="0.2">
      <c r="C9" s="29" t="s">
        <v>46</v>
      </c>
      <c r="D9" s="1"/>
      <c r="E9" s="50" t="s">
        <v>58</v>
      </c>
      <c r="F9" s="50"/>
      <c r="G9" s="50"/>
      <c r="H9" s="50"/>
      <c r="I9" s="51"/>
    </row>
    <row r="10" spans="2:9" x14ac:dyDescent="0.2">
      <c r="C10" s="30" t="s">
        <v>47</v>
      </c>
      <c r="D10" s="31"/>
      <c r="E10" s="53" t="s">
        <v>59</v>
      </c>
      <c r="F10" s="53"/>
      <c r="G10" s="53"/>
      <c r="H10" s="53"/>
      <c r="I10" s="54"/>
    </row>
    <row r="11" spans="2:9" s="1" customFormat="1" ht="7.35" customHeight="1" x14ac:dyDescent="0.25">
      <c r="B11" s="11"/>
      <c r="C11" s="12"/>
      <c r="D11" s="11"/>
      <c r="E11" s="13"/>
      <c r="F11" s="18"/>
      <c r="G11" s="18"/>
      <c r="H11" s="18"/>
      <c r="I11" s="18"/>
    </row>
    <row r="12" spans="2:9" ht="15" customHeight="1" x14ac:dyDescent="0.2">
      <c r="E12" s="93" t="s">
        <v>72</v>
      </c>
      <c r="F12" s="77" t="s">
        <v>57</v>
      </c>
      <c r="G12" s="78"/>
      <c r="H12" s="81" t="s">
        <v>53</v>
      </c>
      <c r="I12" s="82"/>
    </row>
    <row r="13" spans="2:9" ht="15" customHeight="1" x14ac:dyDescent="0.2">
      <c r="E13" s="94"/>
      <c r="F13" s="79"/>
      <c r="G13" s="80"/>
      <c r="H13" s="83"/>
      <c r="I13" s="84"/>
    </row>
    <row r="14" spans="2:9" ht="7.35" customHeight="1" x14ac:dyDescent="0.2">
      <c r="C14" s="2"/>
      <c r="F14" s="19"/>
      <c r="G14" s="19"/>
      <c r="H14" s="19"/>
    </row>
    <row r="15" spans="2:9" ht="15" customHeight="1" x14ac:dyDescent="0.2">
      <c r="C15" s="4" t="s">
        <v>46</v>
      </c>
      <c r="E15" s="20" t="s">
        <v>54</v>
      </c>
      <c r="F15" s="86" t="s">
        <v>50</v>
      </c>
      <c r="G15" s="87"/>
      <c r="H15" s="87"/>
      <c r="I15" s="88"/>
    </row>
    <row r="16" spans="2:9" ht="7.35" customHeight="1" x14ac:dyDescent="0.2">
      <c r="C16" s="2"/>
      <c r="F16" s="19"/>
      <c r="G16" s="19"/>
      <c r="H16" s="19"/>
    </row>
    <row r="17" spans="2:10" x14ac:dyDescent="0.2">
      <c r="C17" s="5" t="s">
        <v>45</v>
      </c>
      <c r="E17" s="15"/>
      <c r="F17" s="20" t="s">
        <v>48</v>
      </c>
      <c r="G17" s="20" t="s">
        <v>49</v>
      </c>
      <c r="H17" s="25" t="s">
        <v>48</v>
      </c>
      <c r="I17" s="25" t="s">
        <v>49</v>
      </c>
    </row>
    <row r="18" spans="2:10" x14ac:dyDescent="0.2">
      <c r="C18" s="6" t="s">
        <v>0</v>
      </c>
      <c r="E18" s="16">
        <v>0.8</v>
      </c>
      <c r="F18" s="21">
        <v>68.793260813002419</v>
      </c>
      <c r="G18" s="21">
        <f>+F18/$F$6</f>
        <v>687.93260813002416</v>
      </c>
      <c r="H18" s="22">
        <f t="shared" ref="H18:H23" si="0">+F18*$I$6</f>
        <v>20.637978243900726</v>
      </c>
      <c r="I18" s="22">
        <f>+H18/$F$6</f>
        <v>206.37978243900724</v>
      </c>
    </row>
    <row r="19" spans="2:10" x14ac:dyDescent="0.2">
      <c r="C19" s="6" t="s">
        <v>36</v>
      </c>
      <c r="E19" s="16">
        <v>1.6</v>
      </c>
      <c r="F19" s="21">
        <v>137.58652162600484</v>
      </c>
      <c r="G19" s="21">
        <f t="shared" ref="G19:G23" si="1">+F19/$F$6</f>
        <v>1375.8652162600483</v>
      </c>
      <c r="H19" s="22">
        <f t="shared" si="0"/>
        <v>41.275956487801452</v>
      </c>
      <c r="I19" s="22">
        <f t="shared" ref="I19" si="2">+H19/$F$6</f>
        <v>412.75956487801449</v>
      </c>
    </row>
    <row r="20" spans="2:10" x14ac:dyDescent="0.2">
      <c r="C20" s="6" t="s">
        <v>1</v>
      </c>
      <c r="E20" s="16">
        <v>2</v>
      </c>
      <c r="F20" s="21">
        <v>171.98315203250604</v>
      </c>
      <c r="G20" s="21">
        <f t="shared" si="1"/>
        <v>1719.8315203250604</v>
      </c>
      <c r="H20" s="22">
        <f t="shared" si="0"/>
        <v>51.594945609751811</v>
      </c>
      <c r="I20" s="22">
        <f t="shared" ref="I20" si="3">+H20/$F$6</f>
        <v>515.94945609751812</v>
      </c>
    </row>
    <row r="21" spans="2:10" x14ac:dyDescent="0.2">
      <c r="C21" s="6" t="s">
        <v>2</v>
      </c>
      <c r="E21" s="16">
        <v>2.6</v>
      </c>
      <c r="F21" s="21">
        <v>223.57809764225789</v>
      </c>
      <c r="G21" s="21">
        <f t="shared" si="1"/>
        <v>2235.7809764225785</v>
      </c>
      <c r="H21" s="22">
        <f t="shared" si="0"/>
        <v>67.073429292677361</v>
      </c>
      <c r="I21" s="22">
        <f t="shared" ref="I21" si="4">+H21/$F$6</f>
        <v>670.73429292677361</v>
      </c>
    </row>
    <row r="22" spans="2:10" x14ac:dyDescent="0.2">
      <c r="C22" s="6" t="s">
        <v>3</v>
      </c>
      <c r="E22" s="16">
        <v>3.2</v>
      </c>
      <c r="F22" s="21">
        <v>275.17304325200968</v>
      </c>
      <c r="G22" s="21">
        <f t="shared" si="1"/>
        <v>2751.7304325200967</v>
      </c>
      <c r="H22" s="22">
        <f t="shared" si="0"/>
        <v>82.551912975602903</v>
      </c>
      <c r="I22" s="22">
        <f t="shared" ref="I22" si="5">+H22/$F$6</f>
        <v>825.51912975602897</v>
      </c>
    </row>
    <row r="23" spans="2:10" x14ac:dyDescent="0.2">
      <c r="C23" s="6" t="s">
        <v>4</v>
      </c>
      <c r="E23" s="16">
        <v>3.7</v>
      </c>
      <c r="F23" s="21">
        <v>318.16883126013619</v>
      </c>
      <c r="G23" s="21">
        <f t="shared" si="1"/>
        <v>3181.6883126013618</v>
      </c>
      <c r="H23" s="22">
        <f t="shared" si="0"/>
        <v>95.45064937804085</v>
      </c>
      <c r="I23" s="22">
        <f t="shared" ref="I23" si="6">+H23/$F$6</f>
        <v>954.5064937804085</v>
      </c>
    </row>
    <row r="24" spans="2:10" ht="7.35" customHeight="1" x14ac:dyDescent="0.2">
      <c r="C24" s="2"/>
      <c r="E24" s="1"/>
      <c r="F24" s="23"/>
      <c r="G24" s="23"/>
      <c r="H24" s="23"/>
      <c r="I24" s="24"/>
    </row>
    <row r="25" spans="2:10" x14ac:dyDescent="0.2">
      <c r="B25" s="64" t="s">
        <v>47</v>
      </c>
      <c r="C25" s="65"/>
      <c r="E25" s="20" t="s">
        <v>55</v>
      </c>
      <c r="F25" s="86" t="s">
        <v>51</v>
      </c>
      <c r="G25" s="87"/>
      <c r="H25" s="87"/>
      <c r="I25" s="88"/>
    </row>
    <row r="26" spans="2:10" ht="7.35" customHeight="1" x14ac:dyDescent="0.2">
      <c r="C26" s="2"/>
      <c r="E26" s="1"/>
      <c r="F26" s="23"/>
      <c r="G26" s="23"/>
      <c r="H26" s="23"/>
      <c r="I26" s="24"/>
    </row>
    <row r="27" spans="2:10" x14ac:dyDescent="0.2">
      <c r="B27" s="70" t="s">
        <v>19</v>
      </c>
      <c r="C27" s="85"/>
      <c r="E27" s="15"/>
      <c r="F27" s="20" t="s">
        <v>48</v>
      </c>
      <c r="G27" s="20" t="s">
        <v>49</v>
      </c>
      <c r="H27" s="25" t="s">
        <v>48</v>
      </c>
      <c r="I27" s="25" t="s">
        <v>49</v>
      </c>
    </row>
    <row r="28" spans="2:10" x14ac:dyDescent="0.2">
      <c r="B28" s="7">
        <v>1</v>
      </c>
      <c r="C28" s="10" t="s">
        <v>6</v>
      </c>
      <c r="E28" s="16">
        <v>4.3899998664855957</v>
      </c>
      <c r="F28" s="21">
        <v>1.0342548143294159</v>
      </c>
      <c r="G28" s="21">
        <f t="shared" ref="G28:I28" si="7">+F28/$F$6</f>
        <v>10.342548143294158</v>
      </c>
      <c r="H28" s="22">
        <f t="shared" ref="H28:H59" si="8">+F28*$I$6</f>
        <v>0.31027644429882478</v>
      </c>
      <c r="I28" s="22">
        <f t="shared" si="7"/>
        <v>3.1027644429882475</v>
      </c>
      <c r="J28" s="19"/>
    </row>
    <row r="29" spans="2:10" x14ac:dyDescent="0.2">
      <c r="B29" s="7">
        <v>2</v>
      </c>
      <c r="C29" s="8" t="s">
        <v>23</v>
      </c>
      <c r="D29" s="9"/>
      <c r="E29" s="16">
        <v>3</v>
      </c>
      <c r="F29" s="21">
        <v>0.70678007684591537</v>
      </c>
      <c r="G29" s="21">
        <f t="shared" ref="G29:G59" si="9">+F29/$F$6</f>
        <v>7.0678007684591533</v>
      </c>
      <c r="H29" s="22">
        <f t="shared" si="8"/>
        <v>0.21203402305377461</v>
      </c>
      <c r="I29" s="22">
        <f t="shared" ref="I29:I59" si="10">+H29/$F$6</f>
        <v>2.1203402305377459</v>
      </c>
      <c r="J29" s="19"/>
    </row>
    <row r="30" spans="2:10" x14ac:dyDescent="0.2">
      <c r="B30" s="7">
        <v>3</v>
      </c>
      <c r="C30" s="8" t="s">
        <v>24</v>
      </c>
      <c r="D30" s="9"/>
      <c r="E30" s="16">
        <v>4.5500001907348633</v>
      </c>
      <c r="F30" s="21">
        <v>1.0719498281521722</v>
      </c>
      <c r="G30" s="21">
        <f t="shared" si="9"/>
        <v>10.719498281521721</v>
      </c>
      <c r="H30" s="22">
        <f t="shared" si="8"/>
        <v>0.32158494844565166</v>
      </c>
      <c r="I30" s="22">
        <f t="shared" si="10"/>
        <v>3.2158494844565166</v>
      </c>
      <c r="J30" s="19"/>
    </row>
    <row r="31" spans="2:10" x14ac:dyDescent="0.2">
      <c r="B31" s="7">
        <v>4</v>
      </c>
      <c r="C31" s="8" t="s">
        <v>25</v>
      </c>
      <c r="D31" s="9"/>
      <c r="E31" s="16">
        <v>6.7300000190734863</v>
      </c>
      <c r="F31" s="21">
        <v>1.5855433102179237</v>
      </c>
      <c r="G31" s="21">
        <f t="shared" si="9"/>
        <v>15.855433102179237</v>
      </c>
      <c r="H31" s="22">
        <f t="shared" si="8"/>
        <v>0.47566299306537707</v>
      </c>
      <c r="I31" s="22">
        <f t="shared" si="10"/>
        <v>4.7566299306537703</v>
      </c>
      <c r="J31" s="19"/>
    </row>
    <row r="32" spans="2:10" x14ac:dyDescent="0.2">
      <c r="B32" s="41">
        <v>5</v>
      </c>
      <c r="C32" s="42" t="s">
        <v>7</v>
      </c>
      <c r="D32" s="43"/>
      <c r="E32" s="32">
        <v>4.16</v>
      </c>
      <c r="F32" s="26">
        <v>0.98006837322633611</v>
      </c>
      <c r="G32" s="26">
        <f t="shared" si="9"/>
        <v>9.8006837322633604</v>
      </c>
      <c r="H32" s="44">
        <f t="shared" si="8"/>
        <v>0.2940205119679008</v>
      </c>
      <c r="I32" s="44">
        <f t="shared" si="10"/>
        <v>2.9402051196790078</v>
      </c>
      <c r="J32" s="19"/>
    </row>
    <row r="33" spans="2:10" x14ac:dyDescent="0.2">
      <c r="B33" s="7">
        <v>6</v>
      </c>
      <c r="C33" s="8" t="s">
        <v>37</v>
      </c>
      <c r="D33" s="9"/>
      <c r="E33" s="16">
        <v>3.5199999809265137</v>
      </c>
      <c r="F33" s="21">
        <v>0.82928861900562068</v>
      </c>
      <c r="G33" s="21">
        <f t="shared" si="9"/>
        <v>8.2928861900562065</v>
      </c>
      <c r="H33" s="22">
        <f t="shared" si="8"/>
        <v>0.24878658570168619</v>
      </c>
      <c r="I33" s="22">
        <f t="shared" si="10"/>
        <v>2.4878658570168617</v>
      </c>
      <c r="J33" s="19"/>
    </row>
    <row r="34" spans="2:10" x14ac:dyDescent="0.2">
      <c r="B34" s="7">
        <v>7</v>
      </c>
      <c r="C34" s="8" t="s">
        <v>8</v>
      </c>
      <c r="D34" s="9"/>
      <c r="E34" s="16">
        <v>11.649999618530273</v>
      </c>
      <c r="F34" s="21">
        <v>2.744662541879904</v>
      </c>
      <c r="G34" s="21">
        <f t="shared" si="9"/>
        <v>27.446625418799037</v>
      </c>
      <c r="H34" s="22">
        <f t="shared" si="8"/>
        <v>0.82339876256397115</v>
      </c>
      <c r="I34" s="22">
        <f t="shared" si="10"/>
        <v>8.2339876256397115</v>
      </c>
      <c r="J34" s="19"/>
    </row>
    <row r="35" spans="2:10" x14ac:dyDescent="0.2">
      <c r="B35" s="7">
        <v>8</v>
      </c>
      <c r="C35" s="8" t="s">
        <v>9</v>
      </c>
      <c r="D35" s="9"/>
      <c r="E35" s="16">
        <v>8.3199996948242188</v>
      </c>
      <c r="F35" s="21">
        <v>1.9601366745552848</v>
      </c>
      <c r="G35" s="21">
        <f t="shared" si="9"/>
        <v>19.601366745552848</v>
      </c>
      <c r="H35" s="22">
        <f t="shared" si="8"/>
        <v>0.58804100236658541</v>
      </c>
      <c r="I35" s="22">
        <f t="shared" si="10"/>
        <v>5.8804100236658536</v>
      </c>
      <c r="J35" s="19"/>
    </row>
    <row r="36" spans="2:10" x14ac:dyDescent="0.2">
      <c r="B36" s="7">
        <v>9</v>
      </c>
      <c r="C36" s="8" t="s">
        <v>10</v>
      </c>
      <c r="D36" s="9"/>
      <c r="E36" s="16">
        <v>9.2100000381469727</v>
      </c>
      <c r="F36" s="21">
        <v>2.1698148449041339</v>
      </c>
      <c r="G36" s="21">
        <f t="shared" si="9"/>
        <v>21.698148449041337</v>
      </c>
      <c r="H36" s="22">
        <f t="shared" si="8"/>
        <v>0.65094445347124019</v>
      </c>
      <c r="I36" s="22">
        <f t="shared" si="10"/>
        <v>6.5094445347124017</v>
      </c>
      <c r="J36" s="19"/>
    </row>
    <row r="37" spans="2:10" x14ac:dyDescent="0.2">
      <c r="B37" s="7">
        <v>10</v>
      </c>
      <c r="C37" s="8" t="s">
        <v>26</v>
      </c>
      <c r="D37" s="9"/>
      <c r="E37" s="16">
        <v>9.6800003051757813</v>
      </c>
      <c r="F37" s="21">
        <v>2.2805437865202078</v>
      </c>
      <c r="G37" s="21">
        <f t="shared" si="9"/>
        <v>22.805437865202077</v>
      </c>
      <c r="H37" s="22">
        <f t="shared" si="8"/>
        <v>0.68416313595606237</v>
      </c>
      <c r="I37" s="22">
        <f t="shared" si="10"/>
        <v>6.8416313595606235</v>
      </c>
      <c r="J37" s="19"/>
    </row>
    <row r="38" spans="2:10" x14ac:dyDescent="0.2">
      <c r="B38" s="7">
        <v>11</v>
      </c>
      <c r="C38" s="8" t="s">
        <v>77</v>
      </c>
      <c r="D38" s="9"/>
      <c r="E38" s="16">
        <v>10.614999771118164</v>
      </c>
      <c r="F38" s="21">
        <v>2.5008234513167569</v>
      </c>
      <c r="G38" s="21">
        <f t="shared" si="9"/>
        <v>25.008234513167569</v>
      </c>
      <c r="H38" s="22">
        <f t="shared" si="8"/>
        <v>0.75024703539502702</v>
      </c>
      <c r="I38" s="22">
        <f t="shared" si="10"/>
        <v>7.5024703539502697</v>
      </c>
      <c r="J38" s="19"/>
    </row>
    <row r="39" spans="2:10" x14ac:dyDescent="0.2">
      <c r="B39" s="7">
        <v>12</v>
      </c>
      <c r="C39" s="8" t="s">
        <v>76</v>
      </c>
      <c r="D39" s="9"/>
      <c r="E39" s="16">
        <v>4.7650003433227539</v>
      </c>
      <c r="F39" s="21">
        <v>1.122602436274823</v>
      </c>
      <c r="G39" s="21">
        <f t="shared" si="9"/>
        <v>11.22602436274823</v>
      </c>
      <c r="H39" s="22">
        <f t="shared" si="8"/>
        <v>0.33678073088244692</v>
      </c>
      <c r="I39" s="22">
        <f t="shared" si="10"/>
        <v>3.3678073088244691</v>
      </c>
      <c r="J39" s="19"/>
    </row>
    <row r="40" spans="2:10" x14ac:dyDescent="0.2">
      <c r="B40" s="7">
        <v>13</v>
      </c>
      <c r="C40" s="8" t="s">
        <v>27</v>
      </c>
      <c r="D40" s="9"/>
      <c r="E40" s="16">
        <v>9.8500003814697266</v>
      </c>
      <c r="F40" s="21">
        <v>2.3205946755158231</v>
      </c>
      <c r="G40" s="21">
        <f t="shared" si="9"/>
        <v>23.20594675515823</v>
      </c>
      <c r="H40" s="22">
        <f t="shared" si="8"/>
        <v>0.69617840265474695</v>
      </c>
      <c r="I40" s="22">
        <f t="shared" si="10"/>
        <v>6.9617840265474689</v>
      </c>
      <c r="J40" s="19"/>
    </row>
    <row r="41" spans="2:10" x14ac:dyDescent="0.2">
      <c r="B41" s="7">
        <v>14</v>
      </c>
      <c r="C41" s="8" t="s">
        <v>11</v>
      </c>
      <c r="D41" s="9"/>
      <c r="E41" s="16">
        <v>11.930000305175781</v>
      </c>
      <c r="F41" s="21">
        <v>2.8106288441546443</v>
      </c>
      <c r="G41" s="21">
        <f t="shared" si="9"/>
        <v>28.106288441546443</v>
      </c>
      <c r="H41" s="22">
        <f t="shared" si="8"/>
        <v>0.84318865324639325</v>
      </c>
      <c r="I41" s="22">
        <f t="shared" si="10"/>
        <v>8.4318865324639312</v>
      </c>
      <c r="J41" s="19"/>
    </row>
    <row r="42" spans="2:10" x14ac:dyDescent="0.2">
      <c r="B42" s="7">
        <v>15</v>
      </c>
      <c r="C42" s="8" t="s">
        <v>28</v>
      </c>
      <c r="D42" s="9"/>
      <c r="E42" s="16">
        <v>5.8649997711181641</v>
      </c>
      <c r="F42" s="21">
        <v>1.3817549963107241</v>
      </c>
      <c r="G42" s="21">
        <f t="shared" si="9"/>
        <v>13.81754996310724</v>
      </c>
      <c r="H42" s="22">
        <f t="shared" si="8"/>
        <v>0.41452649889321719</v>
      </c>
      <c r="I42" s="22">
        <f t="shared" si="10"/>
        <v>4.1452649889321718</v>
      </c>
      <c r="J42" s="19"/>
    </row>
    <row r="43" spans="2:10" x14ac:dyDescent="0.2">
      <c r="B43" s="41">
        <v>16</v>
      </c>
      <c r="C43" s="42" t="s">
        <v>39</v>
      </c>
      <c r="D43" s="43"/>
      <c r="E43" s="32">
        <v>11.74</v>
      </c>
      <c r="F43" s="26">
        <v>2.7658660340570158</v>
      </c>
      <c r="G43" s="26">
        <f t="shared" si="9"/>
        <v>27.658660340570158</v>
      </c>
      <c r="H43" s="44">
        <f t="shared" si="8"/>
        <v>0.82975981021710477</v>
      </c>
      <c r="I43" s="44">
        <f t="shared" si="10"/>
        <v>8.2975981021710474</v>
      </c>
      <c r="J43" s="19"/>
    </row>
    <row r="44" spans="2:10" x14ac:dyDescent="0.2">
      <c r="B44" s="7">
        <v>17</v>
      </c>
      <c r="C44" s="8" t="s">
        <v>29</v>
      </c>
      <c r="D44" s="9"/>
      <c r="E44" s="16">
        <v>10.534999847412109</v>
      </c>
      <c r="F44" s="21">
        <v>2.4819760005752127</v>
      </c>
      <c r="G44" s="21">
        <f t="shared" si="9"/>
        <v>24.819760005752126</v>
      </c>
      <c r="H44" s="22">
        <f t="shared" si="8"/>
        <v>0.7445928001725638</v>
      </c>
      <c r="I44" s="22">
        <f t="shared" si="10"/>
        <v>7.4459280017256377</v>
      </c>
      <c r="J44" s="19"/>
    </row>
    <row r="45" spans="2:10" x14ac:dyDescent="0.2">
      <c r="B45" s="7">
        <v>18</v>
      </c>
      <c r="C45" s="8" t="s">
        <v>30</v>
      </c>
      <c r="D45" s="9"/>
      <c r="E45" s="16">
        <v>7.619999885559082</v>
      </c>
      <c r="F45" s="21">
        <v>1.795221368227105</v>
      </c>
      <c r="G45" s="21">
        <f t="shared" si="9"/>
        <v>17.952213682271047</v>
      </c>
      <c r="H45" s="22">
        <f t="shared" si="8"/>
        <v>0.53856641046813147</v>
      </c>
      <c r="I45" s="22">
        <f t="shared" si="10"/>
        <v>5.3856641046813145</v>
      </c>
      <c r="J45" s="19"/>
    </row>
    <row r="46" spans="2:10" x14ac:dyDescent="0.2">
      <c r="B46" s="7">
        <v>19</v>
      </c>
      <c r="C46" s="8" t="s">
        <v>12</v>
      </c>
      <c r="D46" s="9"/>
      <c r="E46" s="16">
        <v>10.25</v>
      </c>
      <c r="F46" s="21">
        <v>2.4148319292235443</v>
      </c>
      <c r="G46" s="21">
        <f t="shared" si="9"/>
        <v>24.148319292235442</v>
      </c>
      <c r="H46" s="22">
        <f t="shared" si="8"/>
        <v>0.72444957876706328</v>
      </c>
      <c r="I46" s="22">
        <f t="shared" si="10"/>
        <v>7.2444957876706324</v>
      </c>
      <c r="J46" s="19"/>
    </row>
    <row r="47" spans="2:10" x14ac:dyDescent="0.2">
      <c r="B47" s="7">
        <v>20</v>
      </c>
      <c r="C47" s="58" t="s">
        <v>13</v>
      </c>
      <c r="D47" s="57"/>
      <c r="E47" s="59"/>
      <c r="F47" s="60">
        <v>0</v>
      </c>
      <c r="G47" s="60"/>
      <c r="H47" s="60"/>
      <c r="I47" s="60"/>
      <c r="J47" s="19"/>
    </row>
    <row r="48" spans="2:10" x14ac:dyDescent="0.2">
      <c r="B48" s="7">
        <v>21</v>
      </c>
      <c r="C48" s="8" t="s">
        <v>31</v>
      </c>
      <c r="D48" s="9"/>
      <c r="E48" s="16">
        <v>6.7049999237060547</v>
      </c>
      <c r="F48" s="21">
        <v>1.5796534537762741</v>
      </c>
      <c r="G48" s="21">
        <f t="shared" si="9"/>
        <v>15.79653453776274</v>
      </c>
      <c r="H48" s="22">
        <f t="shared" si="8"/>
        <v>0.47389603613288223</v>
      </c>
      <c r="I48" s="22">
        <f t="shared" si="10"/>
        <v>4.7389603613288216</v>
      </c>
      <c r="J48" s="19"/>
    </row>
    <row r="49" spans="1:17" x14ac:dyDescent="0.2">
      <c r="B49" s="7">
        <v>22</v>
      </c>
      <c r="C49" s="8" t="s">
        <v>14</v>
      </c>
      <c r="D49" s="9"/>
      <c r="E49" s="16">
        <v>62.319999694824219</v>
      </c>
      <c r="F49" s="21">
        <v>14.682178057781762</v>
      </c>
      <c r="G49" s="21">
        <f t="shared" si="9"/>
        <v>146.82178057781761</v>
      </c>
      <c r="H49" s="22">
        <f t="shared" si="8"/>
        <v>4.4046534173345284</v>
      </c>
      <c r="I49" s="22">
        <f t="shared" si="10"/>
        <v>44.046534173345279</v>
      </c>
      <c r="J49" s="19"/>
    </row>
    <row r="50" spans="1:17" x14ac:dyDescent="0.2">
      <c r="B50" s="7">
        <v>23</v>
      </c>
      <c r="C50" s="8" t="s">
        <v>32</v>
      </c>
      <c r="D50" s="9"/>
      <c r="E50" s="16">
        <v>51.165000915527344</v>
      </c>
      <c r="F50" s="21">
        <v>12.05413442629925</v>
      </c>
      <c r="G50" s="21">
        <f t="shared" si="9"/>
        <v>120.5413442629925</v>
      </c>
      <c r="H50" s="22">
        <f t="shared" si="8"/>
        <v>3.6162403278897748</v>
      </c>
      <c r="I50" s="22">
        <f t="shared" si="10"/>
        <v>36.162403278897749</v>
      </c>
      <c r="J50" s="19"/>
    </row>
    <row r="51" spans="1:17" x14ac:dyDescent="0.2">
      <c r="B51" s="7">
        <v>24</v>
      </c>
      <c r="C51" s="8" t="s">
        <v>33</v>
      </c>
      <c r="D51" s="9"/>
      <c r="E51" s="16">
        <v>41.994998931884766</v>
      </c>
      <c r="F51" s="21">
        <v>9.8937428574072168</v>
      </c>
      <c r="G51" s="21">
        <f t="shared" si="9"/>
        <v>98.937428574072158</v>
      </c>
      <c r="H51" s="22">
        <f t="shared" si="8"/>
        <v>2.968122857222165</v>
      </c>
      <c r="I51" s="22">
        <f t="shared" si="10"/>
        <v>29.681228572221649</v>
      </c>
      <c r="J51" s="19"/>
    </row>
    <row r="52" spans="1:17" x14ac:dyDescent="0.2">
      <c r="B52" s="7">
        <v>25</v>
      </c>
      <c r="C52" s="8" t="s">
        <v>15</v>
      </c>
      <c r="D52" s="9"/>
      <c r="E52" s="16">
        <v>19.610000610351563</v>
      </c>
      <c r="F52" s="21">
        <v>4.6199859127775751</v>
      </c>
      <c r="G52" s="21">
        <f t="shared" si="9"/>
        <v>46.199859127775746</v>
      </c>
      <c r="H52" s="22">
        <f t="shared" si="8"/>
        <v>1.3859957738332724</v>
      </c>
      <c r="I52" s="22">
        <f t="shared" si="10"/>
        <v>13.859957738332724</v>
      </c>
      <c r="J52" s="19"/>
    </row>
    <row r="53" spans="1:17" x14ac:dyDescent="0.2">
      <c r="B53" s="7">
        <v>26</v>
      </c>
      <c r="C53" s="8" t="s">
        <v>16</v>
      </c>
      <c r="D53" s="9"/>
      <c r="E53" s="16">
        <v>17</v>
      </c>
      <c r="F53" s="21">
        <v>4.0050871021268541</v>
      </c>
      <c r="G53" s="21">
        <f t="shared" si="9"/>
        <v>40.050871021268541</v>
      </c>
      <c r="H53" s="22">
        <f t="shared" si="8"/>
        <v>1.2015261306380562</v>
      </c>
      <c r="I53" s="22">
        <f t="shared" si="10"/>
        <v>12.015261306380562</v>
      </c>
      <c r="J53" s="19"/>
    </row>
    <row r="54" spans="1:17" x14ac:dyDescent="0.2">
      <c r="B54" s="7">
        <v>27</v>
      </c>
      <c r="C54" s="8" t="s">
        <v>17</v>
      </c>
      <c r="D54" s="9"/>
      <c r="E54" s="16">
        <v>75.659996032714844</v>
      </c>
      <c r="F54" s="21">
        <v>17.824992603387951</v>
      </c>
      <c r="G54" s="21">
        <f t="shared" si="9"/>
        <v>178.24992603387949</v>
      </c>
      <c r="H54" s="22">
        <f t="shared" si="8"/>
        <v>5.3474977810163855</v>
      </c>
      <c r="I54" s="22">
        <f t="shared" si="10"/>
        <v>53.47497781016385</v>
      </c>
      <c r="J54" s="19"/>
    </row>
    <row r="55" spans="1:17" x14ac:dyDescent="0.2">
      <c r="B55" s="41">
        <v>28</v>
      </c>
      <c r="C55" s="42" t="s">
        <v>34</v>
      </c>
      <c r="D55" s="43"/>
      <c r="E55" s="32">
        <v>17.634999999999998</v>
      </c>
      <c r="F55" s="26">
        <v>4.1546888850592394</v>
      </c>
      <c r="G55" s="26">
        <f t="shared" si="9"/>
        <v>41.546888850592389</v>
      </c>
      <c r="H55" s="44">
        <f t="shared" si="8"/>
        <v>1.2464066655177717</v>
      </c>
      <c r="I55" s="44">
        <f t="shared" si="10"/>
        <v>12.464066655177716</v>
      </c>
      <c r="J55" s="19"/>
    </row>
    <row r="56" spans="1:17" x14ac:dyDescent="0.2">
      <c r="B56" s="41">
        <v>29</v>
      </c>
      <c r="C56" s="42" t="s">
        <v>40</v>
      </c>
      <c r="D56" s="43"/>
      <c r="E56" s="32">
        <v>42.74</v>
      </c>
      <c r="F56" s="26">
        <v>10.069260161464809</v>
      </c>
      <c r="G56" s="26">
        <f t="shared" si="9"/>
        <v>100.69260161464808</v>
      </c>
      <c r="H56" s="44">
        <f t="shared" si="8"/>
        <v>3.0207780484394426</v>
      </c>
      <c r="I56" s="44">
        <f t="shared" si="10"/>
        <v>30.207780484394426</v>
      </c>
      <c r="J56" s="19"/>
    </row>
    <row r="57" spans="1:17" x14ac:dyDescent="0.2">
      <c r="B57" s="7">
        <v>30</v>
      </c>
      <c r="C57" s="8" t="s">
        <v>18</v>
      </c>
      <c r="D57" s="9"/>
      <c r="E57" s="16">
        <v>12.120000839233398</v>
      </c>
      <c r="F57" s="21">
        <v>2.8553917081753135</v>
      </c>
      <c r="G57" s="21">
        <f t="shared" si="9"/>
        <v>28.553917081753134</v>
      </c>
      <c r="H57" s="22">
        <f t="shared" si="8"/>
        <v>0.85661751245259399</v>
      </c>
      <c r="I57" s="22">
        <f t="shared" si="10"/>
        <v>8.5661751245259392</v>
      </c>
      <c r="J57" s="19"/>
    </row>
    <row r="58" spans="1:17" x14ac:dyDescent="0.2">
      <c r="B58" s="7">
        <v>32</v>
      </c>
      <c r="C58" s="10" t="s">
        <v>69</v>
      </c>
      <c r="D58" s="9"/>
      <c r="E58" s="16">
        <v>4.5500001907348633</v>
      </c>
      <c r="F58" s="21">
        <v>1.0719498281521722</v>
      </c>
      <c r="G58" s="21">
        <f t="shared" si="9"/>
        <v>10.719498281521721</v>
      </c>
      <c r="H58" s="22">
        <f t="shared" si="8"/>
        <v>0.32158494844565166</v>
      </c>
      <c r="I58" s="22">
        <f t="shared" si="10"/>
        <v>3.2158494844565166</v>
      </c>
      <c r="J58" s="19"/>
    </row>
    <row r="59" spans="1:17" x14ac:dyDescent="0.2">
      <c r="B59" s="7">
        <v>33</v>
      </c>
      <c r="C59" s="8" t="s">
        <v>70</v>
      </c>
      <c r="D59" s="9"/>
      <c r="E59" s="16">
        <v>9.2100000381469727</v>
      </c>
      <c r="F59" s="21">
        <v>2.1698148449041339</v>
      </c>
      <c r="G59" s="21">
        <f t="shared" si="9"/>
        <v>21.698148449041337</v>
      </c>
      <c r="H59" s="22">
        <f t="shared" si="8"/>
        <v>0.65094445347124019</v>
      </c>
      <c r="I59" s="22">
        <f t="shared" si="10"/>
        <v>6.5094445347124017</v>
      </c>
      <c r="J59" s="19"/>
    </row>
    <row r="60" spans="1:17" ht="6" customHeight="1" x14ac:dyDescent="0.2">
      <c r="A60" s="1"/>
      <c r="B60" s="1"/>
      <c r="C60" s="1"/>
      <c r="D60" s="1"/>
      <c r="E60" s="1"/>
      <c r="F60" s="23"/>
      <c r="G60" s="23"/>
      <c r="H60" s="23"/>
      <c r="I60" s="24"/>
    </row>
    <row r="61" spans="1:17" s="1" customFormat="1" ht="7.35" customHeight="1" x14ac:dyDescent="0.25">
      <c r="B61" s="11"/>
      <c r="C61" s="12"/>
      <c r="D61" s="11"/>
      <c r="E61" s="13"/>
      <c r="F61" s="18"/>
      <c r="G61" s="18"/>
      <c r="H61" s="18"/>
      <c r="I61" s="18"/>
      <c r="K61" s="2"/>
      <c r="L61" s="2"/>
      <c r="M61" s="2"/>
      <c r="N61" s="2"/>
      <c r="O61" s="2"/>
      <c r="P61" s="2"/>
      <c r="Q61" s="2"/>
    </row>
    <row r="62" spans="1:17" x14ac:dyDescent="0.2">
      <c r="B62" s="26"/>
      <c r="C62" s="73" t="s">
        <v>60</v>
      </c>
      <c r="D62" s="74"/>
      <c r="E62" s="74"/>
      <c r="F62" s="74"/>
      <c r="G62" s="74"/>
      <c r="H62" s="74"/>
      <c r="I62" s="74"/>
    </row>
    <row r="63" spans="1:17" x14ac:dyDescent="0.2">
      <c r="C63" s="2"/>
      <c r="E63" s="2"/>
      <c r="F63" s="2"/>
      <c r="G63" s="2"/>
      <c r="H63" s="2"/>
      <c r="I63" s="2"/>
    </row>
    <row r="64" spans="1:17" x14ac:dyDescent="0.2">
      <c r="C64" s="2"/>
      <c r="E64" s="2"/>
      <c r="F64" s="2"/>
      <c r="G64" s="2"/>
      <c r="H64" s="2"/>
      <c r="I64" s="2"/>
    </row>
    <row r="65" spans="11:12" s="2" customFormat="1" x14ac:dyDescent="0.2"/>
    <row r="66" spans="11:12" x14ac:dyDescent="0.2">
      <c r="K66" s="1"/>
    </row>
    <row r="71" spans="11:12" x14ac:dyDescent="0.2">
      <c r="L71" s="1"/>
    </row>
  </sheetData>
  <mergeCells count="13">
    <mergeCell ref="C62:I62"/>
    <mergeCell ref="C8:D8"/>
    <mergeCell ref="F12:G13"/>
    <mergeCell ref="H12:I13"/>
    <mergeCell ref="B1:I1"/>
    <mergeCell ref="B25:C25"/>
    <mergeCell ref="B27:C27"/>
    <mergeCell ref="F15:I15"/>
    <mergeCell ref="F25:I25"/>
    <mergeCell ref="E5:F5"/>
    <mergeCell ref="G6:H6"/>
    <mergeCell ref="E12:E13"/>
    <mergeCell ref="B3:F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64" orientation="landscape" r:id="rId1"/>
  <headerFooter>
    <oddHeader>&amp;LSERVIZI D'IGIENE AMBIENTALE ANNO 2018&amp;RQUANTITATIVI TEORICI - SOGLIE - TARIFFE - COEFFICIENTI</oddHeader>
    <oddFooter>&amp;Rpag. &amp;P di &amp;N</oddFooter>
  </headerFooter>
  <ignoredErrors>
    <ignoredError sqref="F24:I27 G28 I28 I18 G19:G23 I19:I23 H28:H46 H19:H23 H48:H5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58"/>
  <sheetViews>
    <sheetView showGridLines="0" zoomScale="75" zoomScaleNormal="75" workbookViewId="0">
      <selection activeCell="F59" sqref="A1:F59"/>
    </sheetView>
  </sheetViews>
  <sheetFormatPr defaultColWidth="9" defaultRowHeight="15" x14ac:dyDescent="0.2"/>
  <cols>
    <col min="1" max="1" width="3" style="2" customWidth="1"/>
    <col min="2" max="2" width="5.85546875" style="2" bestFit="1" customWidth="1"/>
    <col min="3" max="3" width="91" style="3" bestFit="1" customWidth="1"/>
    <col min="4" max="4" width="1" style="2" customWidth="1"/>
    <col min="5" max="6" width="17.28515625" style="36" customWidth="1"/>
    <col min="7" max="11" width="9" style="2"/>
    <col min="12" max="12" width="10" style="2" bestFit="1" customWidth="1"/>
    <col min="13" max="13" width="12.85546875" style="2" bestFit="1" customWidth="1"/>
    <col min="14" max="14" width="10" style="2" bestFit="1" customWidth="1"/>
    <col min="15" max="16384" width="9" style="2"/>
  </cols>
  <sheetData>
    <row r="1" spans="2:6" s="1" customFormat="1" ht="18" customHeight="1" x14ac:dyDescent="0.25">
      <c r="B1" s="66" t="str">
        <f>+'QUANTITATIVI TEORICI E SOGLIE'!B1:I1</f>
        <v>COMUNE DI CASALMAGGIORE</v>
      </c>
      <c r="C1" s="66"/>
      <c r="D1" s="66"/>
      <c r="E1" s="66"/>
      <c r="F1" s="66"/>
    </row>
    <row r="2" spans="2:6" s="1" customFormat="1" ht="8.25" customHeight="1" x14ac:dyDescent="0.25">
      <c r="B2" s="11"/>
      <c r="C2" s="12"/>
      <c r="D2" s="11"/>
      <c r="E2" s="35"/>
      <c r="F2" s="35"/>
    </row>
    <row r="3" spans="2:6" s="1" customFormat="1" ht="15.75" customHeight="1" x14ac:dyDescent="0.25">
      <c r="B3" s="72" t="s">
        <v>78</v>
      </c>
      <c r="C3" s="72"/>
      <c r="D3" s="12"/>
      <c r="E3" s="56">
        <f>+'QUANTITATIVI TEORICI E SOGLIE'!G3</f>
        <v>2026</v>
      </c>
      <c r="F3" s="12"/>
    </row>
    <row r="4" spans="2:6" ht="8.25" customHeight="1" x14ac:dyDescent="0.2"/>
    <row r="5" spans="2:6" x14ac:dyDescent="0.2">
      <c r="C5" s="4" t="s">
        <v>22</v>
      </c>
    </row>
    <row r="6" spans="2:6" ht="5.25" customHeight="1" x14ac:dyDescent="0.2"/>
    <row r="7" spans="2:6" ht="30" x14ac:dyDescent="0.2">
      <c r="C7" s="5" t="s">
        <v>45</v>
      </c>
      <c r="E7" s="5" t="s">
        <v>5</v>
      </c>
      <c r="F7" s="5" t="s">
        <v>20</v>
      </c>
    </row>
    <row r="8" spans="2:6" ht="6" customHeight="1" x14ac:dyDescent="0.2"/>
    <row r="9" spans="2:6" ht="12.75" customHeight="1" x14ac:dyDescent="0.2">
      <c r="C9" s="6" t="s">
        <v>0</v>
      </c>
      <c r="E9" s="37">
        <v>0.36701899766921997</v>
      </c>
      <c r="F9" s="37">
        <v>47.342193603515625</v>
      </c>
    </row>
    <row r="10" spans="2:6" ht="12.75" customHeight="1" x14ac:dyDescent="0.2">
      <c r="C10" s="6" t="s">
        <v>36</v>
      </c>
      <c r="E10" s="37">
        <v>0.43124732375144958</v>
      </c>
      <c r="F10" s="37">
        <v>77.469039916992188</v>
      </c>
    </row>
    <row r="11" spans="2:6" ht="12.75" customHeight="1" x14ac:dyDescent="0.2">
      <c r="C11" s="6" t="s">
        <v>1</v>
      </c>
      <c r="E11" s="37">
        <v>0.48171243071556091</v>
      </c>
      <c r="F11" s="37">
        <v>137.22779846191406</v>
      </c>
    </row>
    <row r="12" spans="2:6" x14ac:dyDescent="0.2">
      <c r="C12" s="6" t="s">
        <v>2</v>
      </c>
      <c r="E12" s="37">
        <v>0.52300208806991577</v>
      </c>
      <c r="F12" s="37">
        <v>140.88606262207031</v>
      </c>
    </row>
    <row r="13" spans="2:6" x14ac:dyDescent="0.2">
      <c r="C13" s="6" t="s">
        <v>3</v>
      </c>
      <c r="E13" s="37">
        <v>0.56429171562194824</v>
      </c>
      <c r="F13" s="37">
        <v>193.75868225097656</v>
      </c>
    </row>
    <row r="14" spans="2:6" x14ac:dyDescent="0.2">
      <c r="C14" s="6" t="s">
        <v>4</v>
      </c>
      <c r="E14" s="37">
        <v>0.59640586376190186</v>
      </c>
      <c r="F14" s="37">
        <v>195.0283203125</v>
      </c>
    </row>
    <row r="15" spans="2:6" ht="7.5" customHeight="1" x14ac:dyDescent="0.2">
      <c r="C15" s="2"/>
    </row>
    <row r="16" spans="2:6" x14ac:dyDescent="0.2">
      <c r="B16" s="64" t="s">
        <v>38</v>
      </c>
      <c r="C16" s="65"/>
      <c r="D16" s="67"/>
      <c r="E16" s="68" t="s">
        <v>35</v>
      </c>
      <c r="F16" s="69"/>
    </row>
    <row r="17" spans="2:6" ht="6" customHeight="1" x14ac:dyDescent="0.2">
      <c r="C17" s="2"/>
      <c r="D17" s="67"/>
    </row>
    <row r="18" spans="2:6" ht="30" x14ac:dyDescent="0.2">
      <c r="B18" s="70" t="s">
        <v>19</v>
      </c>
      <c r="C18" s="71"/>
      <c r="D18" s="9"/>
      <c r="E18" s="5" t="s">
        <v>21</v>
      </c>
      <c r="F18" s="5" t="s">
        <v>20</v>
      </c>
    </row>
    <row r="19" spans="2:6" ht="12.75" customHeight="1" x14ac:dyDescent="0.2">
      <c r="B19" s="7">
        <v>1</v>
      </c>
      <c r="C19" s="8" t="s">
        <v>6</v>
      </c>
      <c r="D19" s="9"/>
      <c r="E19" s="37">
        <v>0.51793556240201677</v>
      </c>
      <c r="F19" s="37">
        <v>0.63206073682596386</v>
      </c>
    </row>
    <row r="20" spans="2:6" ht="12.75" customHeight="1" x14ac:dyDescent="0.2">
      <c r="B20" s="7">
        <v>2</v>
      </c>
      <c r="C20" s="8" t="s">
        <v>23</v>
      </c>
      <c r="D20" s="9"/>
      <c r="E20" s="37">
        <v>0.32090833730480739</v>
      </c>
      <c r="F20" s="37">
        <v>0.39237290846348555</v>
      </c>
    </row>
    <row r="21" spans="2:6" ht="12.75" customHeight="1" x14ac:dyDescent="0.2">
      <c r="B21" s="7">
        <v>3</v>
      </c>
      <c r="C21" s="8" t="s">
        <v>24</v>
      </c>
      <c r="D21" s="9"/>
      <c r="E21" s="37">
        <v>1.0916987426298854</v>
      </c>
      <c r="F21" s="37">
        <v>1.3346517584711854</v>
      </c>
    </row>
    <row r="22" spans="2:6" ht="12.75" customHeight="1" x14ac:dyDescent="0.2">
      <c r="B22" s="7">
        <v>4</v>
      </c>
      <c r="C22" s="8" t="s">
        <v>25</v>
      </c>
      <c r="D22" s="9"/>
      <c r="E22" s="37">
        <v>0.60068265504275942</v>
      </c>
      <c r="F22" s="37">
        <v>0.7351788941029308</v>
      </c>
    </row>
    <row r="23" spans="2:6" ht="12.75" customHeight="1" x14ac:dyDescent="0.2">
      <c r="B23" s="7">
        <v>5</v>
      </c>
      <c r="C23" s="8" t="s">
        <v>7</v>
      </c>
      <c r="D23" s="9"/>
      <c r="E23" s="37">
        <v>0.62257669195487142</v>
      </c>
      <c r="F23" s="37">
        <v>0.75729087538838791</v>
      </c>
    </row>
    <row r="24" spans="2:6" ht="12.75" customHeight="1" x14ac:dyDescent="0.2">
      <c r="B24" s="7">
        <v>6</v>
      </c>
      <c r="C24" s="8" t="s">
        <v>80</v>
      </c>
      <c r="D24" s="9"/>
      <c r="E24" s="37">
        <v>0.57834754956187251</v>
      </c>
      <c r="F24" s="37">
        <v>0.71036320114345286</v>
      </c>
    </row>
    <row r="25" spans="2:6" ht="12.75" customHeight="1" x14ac:dyDescent="0.2">
      <c r="B25" s="7">
        <v>7</v>
      </c>
      <c r="C25" s="8" t="s">
        <v>8</v>
      </c>
      <c r="D25" s="9"/>
      <c r="E25" s="37">
        <v>1.6509383778937712</v>
      </c>
      <c r="F25" s="37">
        <v>2.0198315443612498</v>
      </c>
    </row>
    <row r="26" spans="2:6" ht="12.75" customHeight="1" x14ac:dyDescent="0.2">
      <c r="B26" s="7">
        <v>8</v>
      </c>
      <c r="C26" s="8" t="s">
        <v>9</v>
      </c>
      <c r="D26" s="9"/>
      <c r="E26" s="37">
        <v>1.0898533777723098</v>
      </c>
      <c r="F26" s="37">
        <v>1.332208178635629</v>
      </c>
    </row>
    <row r="27" spans="2:6" ht="12.75" customHeight="1" x14ac:dyDescent="0.2">
      <c r="B27" s="7">
        <v>9</v>
      </c>
      <c r="C27" s="8" t="s">
        <v>10</v>
      </c>
      <c r="D27" s="9"/>
      <c r="E27" s="37">
        <v>1.166853509754509</v>
      </c>
      <c r="F27" s="37">
        <v>1.4618376270963995</v>
      </c>
    </row>
    <row r="28" spans="2:6" ht="12.75" customHeight="1" x14ac:dyDescent="0.2">
      <c r="B28" s="7">
        <v>10</v>
      </c>
      <c r="C28" s="8" t="s">
        <v>26</v>
      </c>
      <c r="D28" s="9"/>
      <c r="E28" s="37">
        <v>0.76995867274845475</v>
      </c>
      <c r="F28" s="37">
        <v>0.94190574819101724</v>
      </c>
    </row>
    <row r="29" spans="2:6" ht="12.75" customHeight="1" x14ac:dyDescent="0.2">
      <c r="B29" s="7">
        <v>11</v>
      </c>
      <c r="C29" s="8" t="s">
        <v>77</v>
      </c>
      <c r="D29" s="9"/>
      <c r="E29" s="37">
        <v>2.191308135258466</v>
      </c>
      <c r="F29" s="37">
        <v>2.6785539254735857</v>
      </c>
    </row>
    <row r="30" spans="2:6" ht="12.75" customHeight="1" x14ac:dyDescent="0.2">
      <c r="B30" s="7">
        <v>12</v>
      </c>
      <c r="C30" s="8" t="s">
        <v>76</v>
      </c>
      <c r="D30" s="9"/>
      <c r="E30" s="37">
        <v>2.1902171956031737</v>
      </c>
      <c r="F30" s="37">
        <v>2.683297388061832</v>
      </c>
    </row>
    <row r="31" spans="2:6" ht="12.75" customHeight="1" x14ac:dyDescent="0.2">
      <c r="B31" s="7">
        <v>13</v>
      </c>
      <c r="C31" s="8" t="s">
        <v>27</v>
      </c>
      <c r="D31" s="9"/>
      <c r="E31" s="37">
        <v>1.464483843825358</v>
      </c>
      <c r="F31" s="37">
        <v>1.7926118085746428</v>
      </c>
    </row>
    <row r="32" spans="2:6" ht="12.75" customHeight="1" x14ac:dyDescent="0.2">
      <c r="B32" s="7">
        <v>14</v>
      </c>
      <c r="C32" s="8" t="s">
        <v>11</v>
      </c>
      <c r="D32" s="9"/>
      <c r="E32" s="37">
        <v>1.9072404112849897</v>
      </c>
      <c r="F32" s="37">
        <v>2.332005615551656</v>
      </c>
    </row>
    <row r="33" spans="2:6" ht="12.75" customHeight="1" x14ac:dyDescent="0.2">
      <c r="B33" s="7">
        <v>15</v>
      </c>
      <c r="C33" s="8" t="s">
        <v>28</v>
      </c>
      <c r="D33" s="9"/>
      <c r="E33" s="37">
        <v>1.2449302128439272</v>
      </c>
      <c r="F33" s="37">
        <v>1.5228379505569865</v>
      </c>
    </row>
    <row r="34" spans="2:6" ht="12.75" customHeight="1" x14ac:dyDescent="0.2">
      <c r="B34" s="7">
        <v>16</v>
      </c>
      <c r="C34" s="10" t="s">
        <v>39</v>
      </c>
      <c r="E34" s="37">
        <v>1.9647595435042091</v>
      </c>
      <c r="F34" s="37">
        <v>2.3970236219179881</v>
      </c>
    </row>
    <row r="35" spans="2:6" ht="12.75" customHeight="1" x14ac:dyDescent="0.2">
      <c r="B35" s="7">
        <v>17</v>
      </c>
      <c r="C35" s="8" t="s">
        <v>29</v>
      </c>
      <c r="D35" s="9"/>
      <c r="E35" s="37">
        <v>2.3243194661966844</v>
      </c>
      <c r="F35" s="37">
        <v>2.8416719973321949</v>
      </c>
    </row>
    <row r="36" spans="2:6" ht="12.75" customHeight="1" x14ac:dyDescent="0.2">
      <c r="B36" s="7">
        <v>18</v>
      </c>
      <c r="C36" s="8" t="s">
        <v>30</v>
      </c>
      <c r="D36" s="9"/>
      <c r="E36" s="37">
        <v>1.2096984565403199</v>
      </c>
      <c r="F36" s="37">
        <v>1.482871287601065</v>
      </c>
    </row>
    <row r="37" spans="2:6" ht="12.75" customHeight="1" x14ac:dyDescent="0.2">
      <c r="B37" s="7">
        <v>19</v>
      </c>
      <c r="C37" s="8" t="s">
        <v>12</v>
      </c>
      <c r="D37" s="9"/>
      <c r="E37" s="37">
        <v>1.4530400595696322</v>
      </c>
      <c r="F37" s="37">
        <v>1.776798382261213</v>
      </c>
    </row>
    <row r="38" spans="2:6" ht="12.75" customHeight="1" x14ac:dyDescent="0.2">
      <c r="B38" s="7">
        <v>20</v>
      </c>
      <c r="C38" s="58" t="s">
        <v>13</v>
      </c>
      <c r="D38" s="62"/>
      <c r="E38" s="2"/>
      <c r="F38" s="2"/>
    </row>
    <row r="39" spans="2:6" ht="12.75" customHeight="1" x14ac:dyDescent="0.2">
      <c r="B39" s="7">
        <v>21</v>
      </c>
      <c r="C39" s="8" t="s">
        <v>31</v>
      </c>
      <c r="D39" s="9"/>
      <c r="E39" s="37">
        <v>1.1334094912592905</v>
      </c>
      <c r="F39" s="37">
        <v>1.3834395622767619</v>
      </c>
    </row>
    <row r="40" spans="2:6" x14ac:dyDescent="0.2">
      <c r="B40" s="7">
        <v>22</v>
      </c>
      <c r="C40" s="8" t="s">
        <v>14</v>
      </c>
      <c r="D40" s="9"/>
      <c r="E40" s="37">
        <v>4.2937523035332115</v>
      </c>
      <c r="F40" s="37">
        <v>5.2504627326553166</v>
      </c>
    </row>
    <row r="41" spans="2:6" x14ac:dyDescent="0.2">
      <c r="B41" s="7">
        <v>23</v>
      </c>
      <c r="C41" s="8" t="s">
        <v>32</v>
      </c>
      <c r="D41" s="9"/>
      <c r="E41" s="37">
        <v>4.161056622081917</v>
      </c>
      <c r="F41" s="37">
        <v>5.087901942884578</v>
      </c>
    </row>
    <row r="42" spans="2:6" x14ac:dyDescent="0.2">
      <c r="B42" s="7">
        <v>24</v>
      </c>
      <c r="C42" s="8" t="s">
        <v>33</v>
      </c>
      <c r="D42" s="9"/>
      <c r="E42" s="37">
        <v>3.2811359095009647</v>
      </c>
      <c r="F42" s="37">
        <v>4.0093561339202495</v>
      </c>
    </row>
    <row r="43" spans="2:6" x14ac:dyDescent="0.2">
      <c r="B43" s="7">
        <v>25</v>
      </c>
      <c r="C43" s="8" t="s">
        <v>15</v>
      </c>
      <c r="D43" s="9"/>
      <c r="E43" s="37">
        <v>2.7545925168049199</v>
      </c>
      <c r="F43" s="37">
        <v>3.3692060536983681</v>
      </c>
    </row>
    <row r="44" spans="2:6" x14ac:dyDescent="0.2">
      <c r="B44" s="7">
        <v>26</v>
      </c>
      <c r="C44" s="8" t="s">
        <v>16</v>
      </c>
      <c r="D44" s="9"/>
      <c r="E44" s="37">
        <v>2.3374267920341039</v>
      </c>
      <c r="F44" s="37">
        <v>2.8557196636793787</v>
      </c>
    </row>
    <row r="45" spans="2:6" x14ac:dyDescent="0.2">
      <c r="B45" s="7">
        <v>27</v>
      </c>
      <c r="C45" s="8" t="s">
        <v>17</v>
      </c>
      <c r="D45" s="9"/>
      <c r="E45" s="37">
        <v>4.4264736649427636</v>
      </c>
      <c r="F45" s="37">
        <v>5.410896513828896</v>
      </c>
    </row>
    <row r="46" spans="2:6" x14ac:dyDescent="0.2">
      <c r="B46" s="7">
        <v>28</v>
      </c>
      <c r="C46" s="8" t="s">
        <v>34</v>
      </c>
      <c r="D46" s="9"/>
      <c r="E46" s="37">
        <v>2.4139923518655397</v>
      </c>
      <c r="F46" s="37">
        <v>2.9527018825752407</v>
      </c>
    </row>
    <row r="47" spans="2:6" x14ac:dyDescent="0.2">
      <c r="B47" s="7">
        <v>29</v>
      </c>
      <c r="C47" s="10" t="s">
        <v>40</v>
      </c>
      <c r="D47" s="9"/>
      <c r="E47" s="37">
        <v>7.248101572784317</v>
      </c>
      <c r="F47" s="37">
        <v>8.8668182863364091</v>
      </c>
    </row>
    <row r="48" spans="2:6" x14ac:dyDescent="0.2">
      <c r="B48" s="7">
        <v>30</v>
      </c>
      <c r="C48" s="8" t="s">
        <v>18</v>
      </c>
      <c r="D48" s="9"/>
      <c r="E48" s="37">
        <v>1.6081113917930514</v>
      </c>
      <c r="F48" s="37">
        <v>1.9704863672894513</v>
      </c>
    </row>
    <row r="49" spans="2:6" x14ac:dyDescent="0.2">
      <c r="B49" s="7">
        <v>32</v>
      </c>
      <c r="C49" s="10" t="s">
        <v>69</v>
      </c>
      <c r="D49" s="9"/>
      <c r="E49" s="37">
        <v>1.077095482795476</v>
      </c>
      <c r="F49" s="37">
        <v>1.3260750667834382</v>
      </c>
    </row>
    <row r="50" spans="2:6" x14ac:dyDescent="0.2">
      <c r="B50" s="7">
        <v>33</v>
      </c>
      <c r="C50" s="8" t="s">
        <v>70</v>
      </c>
      <c r="D50" s="9"/>
      <c r="E50" s="37">
        <v>1.3848371475736154</v>
      </c>
      <c r="F50" s="37">
        <v>1.6970319127336637</v>
      </c>
    </row>
    <row r="51" spans="2:6" x14ac:dyDescent="0.2">
      <c r="B51" s="3"/>
      <c r="D51" s="3"/>
      <c r="E51" s="38"/>
      <c r="F51" s="38"/>
    </row>
    <row r="52" spans="2:6" x14ac:dyDescent="0.2">
      <c r="B52" s="64" t="s">
        <v>44</v>
      </c>
      <c r="C52" s="65"/>
      <c r="E52" s="39"/>
      <c r="F52" s="39"/>
    </row>
    <row r="53" spans="2:6" ht="6" customHeight="1" x14ac:dyDescent="0.2">
      <c r="C53" s="2"/>
    </row>
    <row r="54" spans="2:6" x14ac:dyDescent="0.2">
      <c r="B54" s="7" t="s">
        <v>42</v>
      </c>
      <c r="C54" s="10" t="s">
        <v>43</v>
      </c>
      <c r="E54" s="40" t="s">
        <v>41</v>
      </c>
      <c r="F54" s="37">
        <v>0.21</v>
      </c>
    </row>
    <row r="55" spans="2:6" x14ac:dyDescent="0.2">
      <c r="B55" s="7" t="s">
        <v>81</v>
      </c>
      <c r="C55" s="10" t="s">
        <v>82</v>
      </c>
      <c r="E55" s="40" t="s">
        <v>41</v>
      </c>
      <c r="F55" s="37">
        <v>0.05</v>
      </c>
    </row>
    <row r="56" spans="2:6" ht="6" customHeight="1" x14ac:dyDescent="0.2">
      <c r="C56" s="2"/>
    </row>
    <row r="57" spans="2:6" x14ac:dyDescent="0.2">
      <c r="B57" s="2" t="s">
        <v>61</v>
      </c>
      <c r="C57" s="3" t="s">
        <v>62</v>
      </c>
    </row>
    <row r="58" spans="2:6" x14ac:dyDescent="0.2">
      <c r="C58" s="63" t="s">
        <v>63</v>
      </c>
      <c r="D58" s="63"/>
      <c r="E58" s="63"/>
      <c r="F58" s="63"/>
    </row>
  </sheetData>
  <mergeCells count="8">
    <mergeCell ref="C58:F58"/>
    <mergeCell ref="B52:C52"/>
    <mergeCell ref="B1:F1"/>
    <mergeCell ref="B16:C16"/>
    <mergeCell ref="D16:D17"/>
    <mergeCell ref="E16:F16"/>
    <mergeCell ref="B18:C18"/>
    <mergeCell ref="B3:C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80" fitToWidth="0" orientation="landscape" r:id="rId1"/>
  <headerFooter>
    <oddHeader>&amp;LSERVIZI D'IGIENE AMBIENTALE ANNO 2018&amp;RQUANTITATIVI TEORICI - SOGLIE - TARIFFE - COEFFICIENTI</oddHeader>
    <oddFooter>&amp;Rpag.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51"/>
  <sheetViews>
    <sheetView showGridLines="0" tabSelected="1" zoomScale="75" zoomScaleNormal="75" workbookViewId="0">
      <selection activeCell="C11" sqref="C11"/>
    </sheetView>
  </sheetViews>
  <sheetFormatPr defaultColWidth="9" defaultRowHeight="15" x14ac:dyDescent="0.2"/>
  <cols>
    <col min="1" max="1" width="3" style="2" customWidth="1"/>
    <col min="2" max="2" width="5.85546875" style="2" bestFit="1" customWidth="1"/>
    <col min="3" max="3" width="94.5703125" style="3" bestFit="1" customWidth="1"/>
    <col min="4" max="4" width="1" style="2" customWidth="1"/>
    <col min="5" max="6" width="10.28515625" style="2" customWidth="1"/>
    <col min="7" max="16384" width="9" style="2"/>
  </cols>
  <sheetData>
    <row r="1" spans="2:6" s="1" customFormat="1" ht="18" customHeight="1" x14ac:dyDescent="0.25">
      <c r="B1" s="66" t="str">
        <f>+TARIFFE!B1</f>
        <v>COMUNE DI CASALMAGGIORE</v>
      </c>
      <c r="C1" s="66"/>
      <c r="D1" s="66"/>
      <c r="E1" s="66"/>
      <c r="F1" s="66"/>
    </row>
    <row r="2" spans="2:6" s="1" customFormat="1" ht="8.25" customHeight="1" x14ac:dyDescent="0.25">
      <c r="B2" s="11"/>
      <c r="C2" s="12"/>
      <c r="D2" s="11"/>
      <c r="E2" s="11"/>
      <c r="F2" s="11"/>
    </row>
    <row r="3" spans="2:6" s="1" customFormat="1" ht="17.25" customHeight="1" x14ac:dyDescent="0.25">
      <c r="B3" s="72" t="s">
        <v>75</v>
      </c>
      <c r="C3" s="72"/>
      <c r="D3" s="72"/>
      <c r="E3" s="56">
        <f>+TARIFFE!E3</f>
        <v>2026</v>
      </c>
      <c r="F3" s="12"/>
    </row>
    <row r="4" spans="2:6" ht="8.25" customHeight="1" x14ac:dyDescent="0.2"/>
    <row r="5" spans="2:6" x14ac:dyDescent="0.2">
      <c r="C5" s="4" t="s">
        <v>67</v>
      </c>
    </row>
    <row r="6" spans="2:6" ht="5.25" customHeight="1" x14ac:dyDescent="0.2"/>
    <row r="7" spans="2:6" x14ac:dyDescent="0.2">
      <c r="C7" s="5" t="s">
        <v>45</v>
      </c>
      <c r="E7" s="33" t="s">
        <v>64</v>
      </c>
      <c r="F7" s="33" t="s">
        <v>54</v>
      </c>
    </row>
    <row r="8" spans="2:6" ht="6" customHeight="1" x14ac:dyDescent="0.2"/>
    <row r="9" spans="2:6" ht="12.75" customHeight="1" x14ac:dyDescent="0.2">
      <c r="C9" s="6" t="s">
        <v>0</v>
      </c>
      <c r="E9" s="34">
        <v>0.80000001192092896</v>
      </c>
      <c r="F9" s="34">
        <v>0.77649998664855957</v>
      </c>
    </row>
    <row r="10" spans="2:6" ht="12.75" customHeight="1" x14ac:dyDescent="0.2">
      <c r="C10" s="6" t="s">
        <v>36</v>
      </c>
      <c r="E10" s="34">
        <v>0.93999999761581421</v>
      </c>
      <c r="F10" s="34">
        <v>1.5375000238418579</v>
      </c>
    </row>
    <row r="11" spans="2:6" ht="12.75" customHeight="1" x14ac:dyDescent="0.2">
      <c r="C11" s="6" t="s">
        <v>1</v>
      </c>
      <c r="E11" s="34">
        <v>1.0499999523162842</v>
      </c>
      <c r="F11" s="34">
        <v>3.188499927520752</v>
      </c>
    </row>
    <row r="12" spans="2:6" x14ac:dyDescent="0.2">
      <c r="C12" s="6" t="s">
        <v>2</v>
      </c>
      <c r="E12" s="34">
        <v>1.1399999856948853</v>
      </c>
      <c r="F12" s="34">
        <v>3.2734999656677246</v>
      </c>
    </row>
    <row r="13" spans="2:6" x14ac:dyDescent="0.2">
      <c r="C13" s="6" t="s">
        <v>3</v>
      </c>
      <c r="E13" s="34">
        <v>1.2300000190734863</v>
      </c>
      <c r="F13" s="34">
        <v>4.5019998550415039</v>
      </c>
    </row>
    <row r="14" spans="2:6" x14ac:dyDescent="0.2">
      <c r="C14" s="6" t="s">
        <v>4</v>
      </c>
      <c r="E14" s="34">
        <v>1.2999999523162842</v>
      </c>
      <c r="F14" s="34">
        <v>4.5314998626708984</v>
      </c>
    </row>
    <row r="15" spans="2:6" ht="7.5" customHeight="1" x14ac:dyDescent="0.2">
      <c r="C15" s="2"/>
    </row>
    <row r="16" spans="2:6" x14ac:dyDescent="0.2">
      <c r="B16" s="64" t="s">
        <v>68</v>
      </c>
      <c r="C16" s="65"/>
      <c r="D16" s="67"/>
      <c r="E16" s="1"/>
      <c r="F16" s="1"/>
    </row>
    <row r="17" spans="2:6" ht="6" customHeight="1" x14ac:dyDescent="0.2">
      <c r="C17" s="2"/>
      <c r="D17" s="67"/>
    </row>
    <row r="18" spans="2:6" ht="15" customHeight="1" x14ac:dyDescent="0.2">
      <c r="B18" s="70" t="s">
        <v>19</v>
      </c>
      <c r="C18" s="71"/>
      <c r="D18" s="9"/>
      <c r="E18" s="33" t="s">
        <v>65</v>
      </c>
      <c r="F18" s="33" t="s">
        <v>66</v>
      </c>
    </row>
    <row r="19" spans="2:6" ht="12.75" customHeight="1" x14ac:dyDescent="0.2">
      <c r="B19" s="7">
        <v>1</v>
      </c>
      <c r="C19" s="8" t="s">
        <v>6</v>
      </c>
      <c r="D19" s="9"/>
      <c r="E19" s="34">
        <v>0.40392509999999998</v>
      </c>
      <c r="F19" s="34">
        <v>3.3054999999999999</v>
      </c>
    </row>
    <row r="20" spans="2:6" ht="12.75" customHeight="1" x14ac:dyDescent="0.2">
      <c r="B20" s="7">
        <v>2</v>
      </c>
      <c r="C20" s="8" t="s">
        <v>23</v>
      </c>
      <c r="D20" s="9"/>
      <c r="E20" s="34">
        <v>0.2502684</v>
      </c>
      <c r="F20" s="34">
        <v>2.052</v>
      </c>
    </row>
    <row r="21" spans="2:6" ht="12.75" customHeight="1" x14ac:dyDescent="0.2">
      <c r="B21" s="7">
        <v>3</v>
      </c>
      <c r="C21" s="8" t="s">
        <v>24</v>
      </c>
      <c r="D21" s="9"/>
      <c r="E21" s="34">
        <v>0.8513887</v>
      </c>
      <c r="F21" s="34">
        <v>6.9798539999999996</v>
      </c>
    </row>
    <row r="22" spans="2:6" ht="12.75" customHeight="1" x14ac:dyDescent="0.2">
      <c r="B22" s="7">
        <v>4</v>
      </c>
      <c r="C22" s="8" t="s">
        <v>25</v>
      </c>
      <c r="D22" s="9"/>
      <c r="E22" s="34">
        <v>0.46845750000000003</v>
      </c>
      <c r="F22" s="34">
        <v>3.8447789999999999</v>
      </c>
    </row>
    <row r="23" spans="2:6" ht="12.75" customHeight="1" x14ac:dyDescent="0.2">
      <c r="B23" s="7">
        <v>5</v>
      </c>
      <c r="C23" s="8" t="s">
        <v>7</v>
      </c>
      <c r="D23" s="9"/>
      <c r="E23" s="34">
        <v>0.48553210000000002</v>
      </c>
      <c r="F23" s="34">
        <v>3.9604180000000002</v>
      </c>
    </row>
    <row r="24" spans="2:6" ht="12.75" customHeight="1" x14ac:dyDescent="0.2">
      <c r="B24" s="7">
        <v>6</v>
      </c>
      <c r="C24" s="8" t="s">
        <v>37</v>
      </c>
      <c r="D24" s="9"/>
      <c r="E24" s="34">
        <v>0.45103890000000002</v>
      </c>
      <c r="F24" s="34">
        <v>3.7149999999999999</v>
      </c>
    </row>
    <row r="25" spans="2:6" ht="12.75" customHeight="1" x14ac:dyDescent="0.2">
      <c r="B25" s="7">
        <v>7</v>
      </c>
      <c r="C25" s="8" t="s">
        <v>8</v>
      </c>
      <c r="D25" s="9"/>
      <c r="E25" s="34">
        <v>1.2875259999999999</v>
      </c>
      <c r="F25" s="34">
        <v>10.56315</v>
      </c>
    </row>
    <row r="26" spans="2:6" ht="12.75" customHeight="1" x14ac:dyDescent="0.2">
      <c r="B26" s="7">
        <v>8</v>
      </c>
      <c r="C26" s="8" t="s">
        <v>9</v>
      </c>
      <c r="D26" s="9"/>
      <c r="E26" s="34">
        <v>0.84994950000000002</v>
      </c>
      <c r="F26" s="34">
        <v>6.9670740000000002</v>
      </c>
    </row>
    <row r="27" spans="2:6" ht="12.75" customHeight="1" x14ac:dyDescent="0.2">
      <c r="B27" s="7">
        <v>9</v>
      </c>
      <c r="C27" s="8" t="s">
        <v>10</v>
      </c>
      <c r="D27" s="9"/>
      <c r="E27" s="34">
        <v>0.91</v>
      </c>
      <c r="F27" s="34">
        <v>7.6449999999999996</v>
      </c>
    </row>
    <row r="28" spans="2:6" ht="12.75" customHeight="1" x14ac:dyDescent="0.2">
      <c r="B28" s="7">
        <v>10</v>
      </c>
      <c r="C28" s="8" t="s">
        <v>26</v>
      </c>
      <c r="D28" s="9"/>
      <c r="E28" s="34">
        <v>0.60047159999999999</v>
      </c>
      <c r="F28" s="34">
        <v>4.9259019999999998</v>
      </c>
    </row>
    <row r="29" spans="2:6" ht="12.75" customHeight="1" x14ac:dyDescent="0.2">
      <c r="B29" s="7">
        <v>11</v>
      </c>
      <c r="C29" s="8" t="s">
        <v>77</v>
      </c>
      <c r="D29" s="9"/>
      <c r="E29" s="34">
        <v>1.708947</v>
      </c>
      <c r="F29" s="34">
        <v>14.00808</v>
      </c>
    </row>
    <row r="30" spans="2:6" ht="12.75" customHeight="1" x14ac:dyDescent="0.2">
      <c r="B30" s="7">
        <v>12</v>
      </c>
      <c r="C30" s="8" t="s">
        <v>76</v>
      </c>
      <c r="D30" s="9"/>
      <c r="E30" s="34">
        <v>1.7080960000000001</v>
      </c>
      <c r="F30" s="34">
        <v>14.03289</v>
      </c>
    </row>
    <row r="31" spans="2:6" ht="12.75" customHeight="1" x14ac:dyDescent="0.2">
      <c r="B31" s="7">
        <v>13</v>
      </c>
      <c r="C31" s="8" t="s">
        <v>27</v>
      </c>
      <c r="D31" s="9"/>
      <c r="E31" s="34">
        <v>1.142115</v>
      </c>
      <c r="F31" s="34">
        <v>9.3748559999999994</v>
      </c>
    </row>
    <row r="32" spans="2:6" ht="12.75" customHeight="1" x14ac:dyDescent="0.2">
      <c r="B32" s="7">
        <v>14</v>
      </c>
      <c r="C32" s="8" t="s">
        <v>11</v>
      </c>
      <c r="D32" s="9"/>
      <c r="E32" s="34">
        <v>1.487409</v>
      </c>
      <c r="F32" s="34">
        <v>12.195729999999999</v>
      </c>
    </row>
    <row r="33" spans="2:6" ht="12.75" customHeight="1" x14ac:dyDescent="0.2">
      <c r="B33" s="7">
        <v>15</v>
      </c>
      <c r="C33" s="8" t="s">
        <v>28</v>
      </c>
      <c r="D33" s="9"/>
      <c r="E33" s="34">
        <v>0.97089009999999998</v>
      </c>
      <c r="F33" s="34">
        <v>7.9640149999999998</v>
      </c>
    </row>
    <row r="34" spans="2:6" ht="12.75" customHeight="1" x14ac:dyDescent="0.2">
      <c r="B34" s="7">
        <v>16</v>
      </c>
      <c r="C34" s="10" t="s">
        <v>39</v>
      </c>
      <c r="E34" s="34">
        <v>1.532267</v>
      </c>
      <c r="F34" s="34">
        <v>12.53576</v>
      </c>
    </row>
    <row r="35" spans="2:6" ht="12.75" customHeight="1" x14ac:dyDescent="0.2">
      <c r="B35" s="7">
        <v>17</v>
      </c>
      <c r="C35" s="8" t="s">
        <v>29</v>
      </c>
      <c r="D35" s="9"/>
      <c r="E35" s="34">
        <v>1.8126789999999999</v>
      </c>
      <c r="F35" s="34">
        <v>14.86115</v>
      </c>
    </row>
    <row r="36" spans="2:6" ht="12.75" customHeight="1" x14ac:dyDescent="0.2">
      <c r="B36" s="7">
        <v>18</v>
      </c>
      <c r="C36" s="8" t="s">
        <v>30</v>
      </c>
      <c r="D36" s="9"/>
      <c r="E36" s="34">
        <v>0.94341370000000002</v>
      </c>
      <c r="F36" s="34">
        <v>7.7549999999999999</v>
      </c>
    </row>
    <row r="37" spans="2:6" ht="12.75" customHeight="1" x14ac:dyDescent="0.2">
      <c r="B37" s="7">
        <v>19</v>
      </c>
      <c r="C37" s="8" t="s">
        <v>12</v>
      </c>
      <c r="D37" s="9"/>
      <c r="E37" s="34">
        <v>1.1331899999999999</v>
      </c>
      <c r="F37" s="34">
        <v>9.2921560000000003</v>
      </c>
    </row>
    <row r="38" spans="2:6" ht="12.75" customHeight="1" x14ac:dyDescent="0.2">
      <c r="B38" s="7">
        <v>20</v>
      </c>
      <c r="C38" s="58" t="s">
        <v>13</v>
      </c>
      <c r="D38" s="62"/>
      <c r="E38" s="61"/>
      <c r="F38" s="61"/>
    </row>
    <row r="39" spans="2:6" ht="12.75" customHeight="1" x14ac:dyDescent="0.2">
      <c r="B39" s="7">
        <v>21</v>
      </c>
      <c r="C39" s="8" t="s">
        <v>31</v>
      </c>
      <c r="D39" s="9"/>
      <c r="E39" s="34">
        <v>0.88391790000000003</v>
      </c>
      <c r="F39" s="34">
        <v>7.2350000000000003</v>
      </c>
    </row>
    <row r="40" spans="2:6" x14ac:dyDescent="0.2">
      <c r="B40" s="7">
        <v>22</v>
      </c>
      <c r="C40" s="8" t="s">
        <v>14</v>
      </c>
      <c r="D40" s="9"/>
      <c r="E40" s="34">
        <v>3.3485909999999999</v>
      </c>
      <c r="F40" s="34">
        <v>27.45844</v>
      </c>
    </row>
    <row r="41" spans="2:6" x14ac:dyDescent="0.2">
      <c r="B41" s="7">
        <v>23</v>
      </c>
      <c r="C41" s="8" t="s">
        <v>32</v>
      </c>
      <c r="D41" s="9"/>
      <c r="E41" s="34">
        <v>3.2451050000000001</v>
      </c>
      <c r="F41" s="34">
        <v>26.6083</v>
      </c>
    </row>
    <row r="42" spans="2:6" x14ac:dyDescent="0.2">
      <c r="B42" s="7">
        <v>24</v>
      </c>
      <c r="C42" s="8" t="s">
        <v>33</v>
      </c>
      <c r="D42" s="9"/>
      <c r="E42" s="34">
        <v>2.5588760000000002</v>
      </c>
      <c r="F42" s="34">
        <v>20.96781</v>
      </c>
    </row>
    <row r="43" spans="2:6" x14ac:dyDescent="0.2">
      <c r="B43" s="7">
        <v>25</v>
      </c>
      <c r="C43" s="8" t="s">
        <v>15</v>
      </c>
      <c r="D43" s="9"/>
      <c r="E43" s="34">
        <v>2.1482380000000001</v>
      </c>
      <c r="F43" s="34">
        <v>17.62</v>
      </c>
    </row>
    <row r="44" spans="2:6" x14ac:dyDescent="0.2">
      <c r="B44" s="7">
        <v>26</v>
      </c>
      <c r="C44" s="8" t="s">
        <v>16</v>
      </c>
      <c r="D44" s="9"/>
      <c r="E44" s="34">
        <v>1.8229010000000001</v>
      </c>
      <c r="F44" s="34">
        <v>14.934609999999999</v>
      </c>
    </row>
    <row r="45" spans="2:6" x14ac:dyDescent="0.2">
      <c r="B45" s="7">
        <v>27</v>
      </c>
      <c r="C45" s="8" t="s">
        <v>17</v>
      </c>
      <c r="D45" s="9"/>
      <c r="E45" s="34">
        <v>3.4520970000000002</v>
      </c>
      <c r="F45" s="34">
        <v>28.297470000000001</v>
      </c>
    </row>
    <row r="46" spans="2:6" x14ac:dyDescent="0.2">
      <c r="B46" s="7">
        <v>28</v>
      </c>
      <c r="C46" s="8" t="s">
        <v>34</v>
      </c>
      <c r="D46" s="9"/>
      <c r="E46" s="34">
        <v>1.8826130000000001</v>
      </c>
      <c r="F46" s="34">
        <v>15.441800000000001</v>
      </c>
    </row>
    <row r="47" spans="2:6" x14ac:dyDescent="0.2">
      <c r="B47" s="7">
        <v>29</v>
      </c>
      <c r="C47" s="10" t="s">
        <v>40</v>
      </c>
      <c r="D47" s="9"/>
      <c r="E47" s="34">
        <v>5.6526139999999998</v>
      </c>
      <c r="F47" s="34">
        <v>46.37097</v>
      </c>
    </row>
    <row r="48" spans="2:6" x14ac:dyDescent="0.2">
      <c r="B48" s="7">
        <v>30</v>
      </c>
      <c r="C48" s="8" t="s">
        <v>18</v>
      </c>
      <c r="D48" s="9"/>
      <c r="E48" s="34">
        <v>1.2541260000000001</v>
      </c>
      <c r="F48" s="34">
        <v>10.30509</v>
      </c>
    </row>
    <row r="49" spans="2:6" x14ac:dyDescent="0.2">
      <c r="B49" s="7">
        <v>32</v>
      </c>
      <c r="C49" s="10" t="s">
        <v>69</v>
      </c>
      <c r="D49" s="9"/>
      <c r="E49" s="34">
        <v>0.84</v>
      </c>
      <c r="F49" s="34">
        <v>6.9349999999999996</v>
      </c>
    </row>
    <row r="50" spans="2:6" x14ac:dyDescent="0.2">
      <c r="B50" s="7">
        <v>33</v>
      </c>
      <c r="C50" s="8" t="s">
        <v>70</v>
      </c>
      <c r="D50" s="9"/>
      <c r="E50" s="34">
        <v>1.08</v>
      </c>
      <c r="F50" s="34">
        <v>8.875</v>
      </c>
    </row>
    <row r="51" spans="2:6" x14ac:dyDescent="0.2">
      <c r="B51" s="3"/>
      <c r="D51" s="3"/>
      <c r="E51" s="3"/>
      <c r="F51" s="3"/>
    </row>
  </sheetData>
  <mergeCells count="5">
    <mergeCell ref="B18:C18"/>
    <mergeCell ref="B1:F1"/>
    <mergeCell ref="B16:C16"/>
    <mergeCell ref="D16:D17"/>
    <mergeCell ref="B3:D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83" orientation="landscape" r:id="rId1"/>
  <headerFooter>
    <oddHeader>&amp;LSERVIZI D'IGIENE AMBIENTALE ANNO 2018&amp;RQUANTITATIVI TEORICI - SOGLIE - TARIFFE - COEFFICIENTI</oddHeader>
    <oddFooter>&amp;Rpag.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QUANTITATIVI TEORICI E SOGLIE</vt:lpstr>
      <vt:lpstr>TARIFFE</vt:lpstr>
      <vt:lpstr>COEFFICIENTI</vt:lpstr>
      <vt:lpstr>COEFFICIENTI!Area_stampa</vt:lpstr>
      <vt:lpstr>'QUANTITATIVI TEORICI E SOGLIE'!Area_stampa</vt:lpstr>
      <vt:lpstr>TARIFFE!Area_stampa</vt:lpstr>
    </vt:vector>
  </TitlesOfParts>
  <Company>Cosea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Cosea</dc:creator>
  <cp:lastModifiedBy>Marco Vallari</cp:lastModifiedBy>
  <cp:lastPrinted>2026-08-05T08:09:43Z</cp:lastPrinted>
  <dcterms:created xsi:type="dcterms:W3CDTF">2003-02-21T14:41:03Z</dcterms:created>
  <dcterms:modified xsi:type="dcterms:W3CDTF">2026-08-05T08:09:48Z</dcterms:modified>
</cp:coreProperties>
</file>