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co.vallari\Desktop\TARIFFE 2026\"/>
    </mc:Choice>
  </mc:AlternateContent>
  <xr:revisionPtr revIDLastSave="0" documentId="13_ncr:1_{FB61BDF0-683C-4249-A8CD-5C959C2D5731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QUANTITATIVI TEORICI E SOGLIE" sheetId="2" r:id="rId1"/>
    <sheet name="TARIFFE " sheetId="1" r:id="rId2"/>
    <sheet name="COEFFICIENTI" sheetId="3" r:id="rId3"/>
  </sheets>
  <definedNames>
    <definedName name="_xlnm.Print_Area" localSheetId="2">COEFFICIENTI!$B$1:$F$50</definedName>
    <definedName name="_xlnm.Print_Area" localSheetId="0">'QUANTITATIVI TEORICI E SOGLIE'!$B$1:$I$62</definedName>
    <definedName name="_xlnm.Print_Area" localSheetId="1">'TARIFFE '!$B$1:$F$51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9" i="2" l="1"/>
  <c r="H59" i="2"/>
  <c r="I59" i="2" s="1"/>
  <c r="H18" i="2" l="1"/>
  <c r="B1" i="1" l="1"/>
  <c r="B1" i="3" l="1"/>
  <c r="G18" i="2" l="1"/>
  <c r="H58" i="2" l="1"/>
  <c r="H57" i="2"/>
  <c r="H56" i="2"/>
  <c r="H55" i="2"/>
  <c r="H54" i="2"/>
  <c r="H53" i="2"/>
  <c r="H52" i="2"/>
  <c r="H51" i="2"/>
  <c r="H50" i="2"/>
  <c r="H49" i="2"/>
  <c r="H48" i="2"/>
  <c r="H46" i="2"/>
  <c r="H45" i="2"/>
  <c r="H44" i="2"/>
  <c r="H43" i="2"/>
  <c r="H42" i="2"/>
  <c r="H41" i="2"/>
  <c r="H40" i="2"/>
  <c r="H39" i="2"/>
  <c r="H38" i="2"/>
  <c r="H37" i="2"/>
  <c r="H36" i="2"/>
  <c r="H35" i="2"/>
  <c r="H34" i="2"/>
  <c r="H33" i="2"/>
  <c r="H32" i="2"/>
  <c r="H31" i="2"/>
  <c r="H30" i="2"/>
  <c r="H29" i="2"/>
  <c r="H28" i="2"/>
  <c r="H19" i="2"/>
  <c r="H20" i="2"/>
  <c r="H21" i="2"/>
  <c r="H22" i="2"/>
  <c r="H23" i="2"/>
  <c r="G32" i="2" l="1"/>
  <c r="G29" i="2"/>
  <c r="I29" i="2"/>
  <c r="G30" i="2"/>
  <c r="I30" i="2"/>
  <c r="G31" i="2"/>
  <c r="I31" i="2"/>
  <c r="I32" i="2"/>
  <c r="G33" i="2"/>
  <c r="I33" i="2"/>
  <c r="G34" i="2"/>
  <c r="I34" i="2"/>
  <c r="G35" i="2"/>
  <c r="I35" i="2"/>
  <c r="G36" i="2"/>
  <c r="I36" i="2"/>
  <c r="G37" i="2"/>
  <c r="I37" i="2"/>
  <c r="G38" i="2"/>
  <c r="I38" i="2"/>
  <c r="G39" i="2"/>
  <c r="I39" i="2"/>
  <c r="G40" i="2"/>
  <c r="I40" i="2"/>
  <c r="G41" i="2"/>
  <c r="I41" i="2"/>
  <c r="G42" i="2"/>
  <c r="I42" i="2"/>
  <c r="G43" i="2"/>
  <c r="I43" i="2"/>
  <c r="G44" i="2"/>
  <c r="I44" i="2"/>
  <c r="G45" i="2"/>
  <c r="I45" i="2"/>
  <c r="G46" i="2"/>
  <c r="I46" i="2"/>
  <c r="G48" i="2"/>
  <c r="I48" i="2"/>
  <c r="G49" i="2"/>
  <c r="I49" i="2"/>
  <c r="G50" i="2"/>
  <c r="I50" i="2"/>
  <c r="G51" i="2"/>
  <c r="I51" i="2"/>
  <c r="G52" i="2"/>
  <c r="I52" i="2"/>
  <c r="G53" i="2"/>
  <c r="I53" i="2"/>
  <c r="G54" i="2"/>
  <c r="I54" i="2"/>
  <c r="G55" i="2"/>
  <c r="I55" i="2"/>
  <c r="G56" i="2"/>
  <c r="I56" i="2"/>
  <c r="G57" i="2"/>
  <c r="I57" i="2"/>
  <c r="G58" i="2"/>
  <c r="I58" i="2"/>
  <c r="G28" i="2" l="1"/>
  <c r="I19" i="2" l="1"/>
  <c r="I20" i="2"/>
  <c r="I21" i="2"/>
  <c r="I22" i="2"/>
  <c r="I23" i="2"/>
  <c r="I18" i="2"/>
  <c r="I28" i="2"/>
  <c r="G19" i="2"/>
  <c r="G20" i="2"/>
  <c r="G21" i="2"/>
  <c r="G22" i="2"/>
  <c r="G23" i="2"/>
</calcChain>
</file>

<file path=xl/sharedStrings.xml><?xml version="1.0" encoding="utf-8"?>
<sst xmlns="http://schemas.openxmlformats.org/spreadsheetml/2006/main" count="173" uniqueCount="84">
  <si>
    <t>1 componente</t>
  </si>
  <si>
    <t>3 componenti</t>
  </si>
  <si>
    <t>4 componenti</t>
  </si>
  <si>
    <t>5 componenti</t>
  </si>
  <si>
    <t>6 o più componenti</t>
  </si>
  <si>
    <t>Parte fissa a mq.</t>
  </si>
  <si>
    <t>Musei, biblioteche, scuole, associazioni, luoghi di culto</t>
  </si>
  <si>
    <t>Stabilimenti balneari</t>
  </si>
  <si>
    <t>Alberghi con ristorante</t>
  </si>
  <si>
    <t>Alberghi senza ristorante</t>
  </si>
  <si>
    <t>Case di cura e di riposo</t>
  </si>
  <si>
    <t>Edicola, farmacia, tabaccaio, plurilicenze</t>
  </si>
  <si>
    <t>Carrozzeria, autofficina, elettrauto</t>
  </si>
  <si>
    <t>Attività industriali con capannoni di produzione</t>
  </si>
  <si>
    <t>Ristoranti, trattorie, osterie, pizzerie, pub</t>
  </si>
  <si>
    <t>Supermercato, pane e pasta, macelleria, salumi e formaggi, generi alimentari</t>
  </si>
  <si>
    <t>Plurilicenze alimentari e/o miste</t>
  </si>
  <si>
    <t>Ortofrutta, pescherie, fiori e piante, pizza al taglio</t>
  </si>
  <si>
    <t>Discoteche, night club</t>
  </si>
  <si>
    <t>Attività</t>
  </si>
  <si>
    <t>Parte variabile</t>
  </si>
  <si>
    <t>Parte fissa</t>
  </si>
  <si>
    <t>TARIFFE UTENZE  DOMESTICHE</t>
  </si>
  <si>
    <t>Cinematografi e teatri</t>
  </si>
  <si>
    <t>Autorimesse e magazzini senza alcuna vendita diretta</t>
  </si>
  <si>
    <t>Campeggi, distributori di carburanti, impianti sportivi</t>
  </si>
  <si>
    <t>Ospedali</t>
  </si>
  <si>
    <t>Negozi, abbigliamento , calzature, libreria, cartoleria, ferramenta e altri beni durevoli</t>
  </si>
  <si>
    <t>Negozi particolari quali filatelia, tende e tessuti, tappeti, cappelli e ombrelli, antiquariato</t>
  </si>
  <si>
    <t>Attività artigianali tipo botteghe: parrucchiere, barbiere, estetista</t>
  </si>
  <si>
    <t>Attività artigianali tipo botteghe: falegname, idraulico, fabbro, elettricista</t>
  </si>
  <si>
    <t>Attività artigianali di produzione beni specifici</t>
  </si>
  <si>
    <t>Mense, birrerie, hamburgherie</t>
  </si>
  <si>
    <t>Bar, caffè, pasticceria</t>
  </si>
  <si>
    <t>Ipermercati di generi misti</t>
  </si>
  <si>
    <t>Tariffa € / mq. effettivo</t>
  </si>
  <si>
    <t>2 componenti</t>
  </si>
  <si>
    <t>Esposizioni, autosaloni ed attività produttive con avvio al riciclo di residui di lavorazione</t>
  </si>
  <si>
    <t>TARIFFE UTENZE NON DOMESTICHE</t>
  </si>
  <si>
    <t>Banchi di mercato beni durevoli</t>
  </si>
  <si>
    <t>Banchi di mercato generi alimentari</t>
  </si>
  <si>
    <t>€/Kg.</t>
  </si>
  <si>
    <t>A</t>
  </si>
  <si>
    <t>Conferimento Rifiuti Indifferenziati</t>
  </si>
  <si>
    <t>TARIFFE A CONFERIMENTO</t>
  </si>
  <si>
    <t>Numero Componenti</t>
  </si>
  <si>
    <t>UTENZE  DOMESTICHE</t>
  </si>
  <si>
    <t>UTENZE NON DOMESTICHE</t>
  </si>
  <si>
    <t>Kg.</t>
  </si>
  <si>
    <t>litri</t>
  </si>
  <si>
    <t>QUANTITATIVI ANNUI PER UTENZA</t>
  </si>
  <si>
    <t>QUANTITATIVI ANNUI PER METRO QUADRO</t>
  </si>
  <si>
    <t>COEFFICIENTE DI RAPPORTO KG./LITRO</t>
  </si>
  <si>
    <t>soglie minime di conferimento</t>
  </si>
  <si>
    <t>Kb</t>
  </si>
  <si>
    <t>Kd</t>
  </si>
  <si>
    <t>Calcolo soglia personalizzata</t>
  </si>
  <si>
    <t xml:space="preserve">QT quantitativi teorici </t>
  </si>
  <si>
    <t>+soglia minima annua / 365 * giorni reale occupazione</t>
  </si>
  <si>
    <t>+(soglia minima annua a mq. * mq. totali) / 365 * giorni reale occupazione</t>
  </si>
  <si>
    <t>CATEGORIE IN GIALLO AD OGGI NON HANNO UTENZE - quota calcolata in riferimento alle altre</t>
  </si>
  <si>
    <t>**</t>
  </si>
  <si>
    <t>Tariffe per la parte calcolata con il metodo normalizzato</t>
  </si>
  <si>
    <t>per la quota variabile va anche calcolata la parte a conferimento in base alla relativa tariffa</t>
  </si>
  <si>
    <t>Ka</t>
  </si>
  <si>
    <t xml:space="preserve">Kc </t>
  </si>
  <si>
    <t xml:space="preserve">Kd </t>
  </si>
  <si>
    <t xml:space="preserve"> UTENZE  DOMESTICHE</t>
  </si>
  <si>
    <t xml:space="preserve"> UTENZE NON DOMESTICHE</t>
  </si>
  <si>
    <t>K MEDI</t>
  </si>
  <si>
    <t>Rapporto soglia minima/QT</t>
  </si>
  <si>
    <t>Vendita Ingrosso Generi Alimentari (Supermercato, pane e pasta, macelleria, salumi e formaggi, generi alimentari</t>
  </si>
  <si>
    <t>PREVISIONE PRODUZIONE ANNUA TOTALE RIFIUTI INDIFFERENZIATI IN CORRISPETTIVO</t>
  </si>
  <si>
    <t>Aree Scoperte esposizioni e autosaloni</t>
  </si>
  <si>
    <t>Aree Scoperte Esposizioni e Autosaloni</t>
  </si>
  <si>
    <t>COMUNE DI PIADENA DRIZZONA</t>
  </si>
  <si>
    <t>Uffici, agenzie</t>
  </si>
  <si>
    <t>Banche e istituti di credito, studi professionali</t>
  </si>
  <si>
    <t>Esposizioni, autosaloni</t>
  </si>
  <si>
    <t>Produzione quantitativi unitari di rifiuti indifferenziati Anno</t>
  </si>
  <si>
    <t>Tariffe Igiene Ambientale Anno 2026 **</t>
  </si>
  <si>
    <t>COEFFICIENTI QUOTA FISSA E VARIABILE CALCOLATA TARIFFA RIFIUTI ANNO 2026</t>
  </si>
  <si>
    <t>B</t>
  </si>
  <si>
    <t>Conferimento Rifiuti biodegradabili (verde e sfalci)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</si>
</sst>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&quot;€&quot;\ * #,##0.00_-;\-&quot;€&quot;\ * #,##0.00_-;_-&quot;€&quot;\ * &quot;-&quot;??_-;_-@_-"/>
    <numFmt numFmtId="165" formatCode="_-&quot;€&quot;\ * #,##0.00000_-;\-&quot;€&quot;\ * #,##0.00000_-;_-&quot;€&quot;\ * &quot;-&quot;??_-;_-@_-"/>
    <numFmt numFmtId="166" formatCode="_-* #,##0.0000_-;\-* #,##0.0000_-;_-* &quot;-&quot;??_-;_-@_-"/>
    <numFmt numFmtId="167" formatCode="_(* #,##0.00_);_(* \(#,##0.00\);_(* &quot;-&quot;??_);_(@_)"/>
  </numFmts>
  <fonts count="11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Tahoma"/>
      <family val="2"/>
    </font>
    <font>
      <b/>
      <sz val="12"/>
      <name val="Tahoma"/>
      <family val="2"/>
    </font>
    <font>
      <sz val="12"/>
      <name val="Tahoma"/>
      <family val="2"/>
    </font>
    <font>
      <sz val="10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8"/>
      <color indexed="8"/>
      <name val="Arial"/>
      <family val="2"/>
    </font>
    <font>
      <sz val="10"/>
      <color indexed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CCFF33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6">
    <xf numFmtId="0" fontId="0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10" fillId="0" borderId="0"/>
    <xf numFmtId="0" fontId="10" fillId="0" borderId="0"/>
    <xf numFmtId="167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" fillId="0" borderId="0"/>
    <xf numFmtId="0" fontId="1" fillId="0" borderId="0"/>
    <xf numFmtId="0" fontId="10" fillId="0" borderId="0"/>
    <xf numFmtId="167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" fillId="0" borderId="0"/>
    <xf numFmtId="0" fontId="1" fillId="0" borderId="0"/>
  </cellStyleXfs>
  <cellXfs count="104">
    <xf numFmtId="0" fontId="0" fillId="0" borderId="0" xfId="0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wrapText="1"/>
    </xf>
    <xf numFmtId="0" fontId="4" fillId="2" borderId="1" xfId="0" applyFont="1" applyFill="1" applyBorder="1" applyAlignment="1">
      <alignment horizontal="left"/>
    </xf>
    <xf numFmtId="2" fontId="4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wrapText="1"/>
    </xf>
    <xf numFmtId="0" fontId="4" fillId="0" borderId="5" xfId="0" applyFont="1" applyBorder="1" applyAlignment="1">
      <alignment vertical="center" wrapText="1"/>
    </xf>
    <xf numFmtId="0" fontId="4" fillId="2" borderId="1" xfId="0" applyFont="1" applyFill="1" applyBorder="1" applyAlignment="1">
      <alignment horizontal="right"/>
    </xf>
    <xf numFmtId="0" fontId="5" fillId="2" borderId="2" xfId="0" applyFont="1" applyFill="1" applyBorder="1" applyAlignment="1">
      <alignment horizontal="left"/>
    </xf>
    <xf numFmtId="0" fontId="4" fillId="0" borderId="6" xfId="0" applyFont="1" applyBorder="1" applyAlignment="1">
      <alignment vertical="center" wrapText="1"/>
    </xf>
    <xf numFmtId="0" fontId="5" fillId="2" borderId="1" xfId="0" applyFont="1" applyFill="1" applyBorder="1" applyAlignment="1">
      <alignment horizontal="left"/>
    </xf>
    <xf numFmtId="0" fontId="3" fillId="0" borderId="0" xfId="0" applyFont="1"/>
    <xf numFmtId="0" fontId="3" fillId="0" borderId="0" xfId="0" applyFont="1" applyAlignment="1">
      <alignment wrapText="1"/>
    </xf>
    <xf numFmtId="43" fontId="3" fillId="0" borderId="0" xfId="3" applyFont="1"/>
    <xf numFmtId="43" fontId="5" fillId="0" borderId="0" xfId="3" applyFont="1"/>
    <xf numFmtId="43" fontId="4" fillId="2" borderId="1" xfId="3" applyFont="1" applyFill="1" applyBorder="1" applyAlignment="1">
      <alignment horizontal="center" vertical="center" wrapText="1"/>
    </xf>
    <xf numFmtId="43" fontId="5" fillId="2" borderId="1" xfId="3" applyFont="1" applyFill="1" applyBorder="1"/>
    <xf numFmtId="166" fontId="5" fillId="0" borderId="0" xfId="3" applyNumberFormat="1" applyFont="1"/>
    <xf numFmtId="166" fontId="3" fillId="0" borderId="0" xfId="3" applyNumberFormat="1" applyFont="1"/>
    <xf numFmtId="166" fontId="5" fillId="0" borderId="0" xfId="0" applyNumberFormat="1" applyFont="1"/>
    <xf numFmtId="166" fontId="4" fillId="2" borderId="1" xfId="3" applyNumberFormat="1" applyFont="1" applyFill="1" applyBorder="1" applyAlignment="1">
      <alignment horizontal="center" vertical="center" wrapText="1"/>
    </xf>
    <xf numFmtId="166" fontId="5" fillId="2" borderId="1" xfId="3" applyNumberFormat="1" applyFont="1" applyFill="1" applyBorder="1"/>
    <xf numFmtId="166" fontId="5" fillId="3" borderId="1" xfId="3" applyNumberFormat="1" applyFont="1" applyFill="1" applyBorder="1"/>
    <xf numFmtId="166" fontId="4" fillId="0" borderId="0" xfId="0" applyNumberFormat="1" applyFont="1"/>
    <xf numFmtId="166" fontId="4" fillId="0" borderId="0" xfId="3" applyNumberFormat="1" applyFont="1"/>
    <xf numFmtId="166" fontId="4" fillId="3" borderId="1" xfId="3" applyNumberFormat="1" applyFont="1" applyFill="1" applyBorder="1" applyAlignment="1">
      <alignment horizontal="center" vertical="center" wrapText="1"/>
    </xf>
    <xf numFmtId="166" fontId="5" fillId="4" borderId="1" xfId="3" applyNumberFormat="1" applyFont="1" applyFill="1" applyBorder="1"/>
    <xf numFmtId="43" fontId="5" fillId="0" borderId="9" xfId="3" applyFont="1" applyBorder="1"/>
    <xf numFmtId="166" fontId="5" fillId="0" borderId="9" xfId="3" applyNumberFormat="1" applyFont="1" applyBorder="1"/>
    <xf numFmtId="0" fontId="4" fillId="0" borderId="11" xfId="0" applyFont="1" applyBorder="1"/>
    <xf numFmtId="0" fontId="4" fillId="0" borderId="13" xfId="0" applyFont="1" applyBorder="1"/>
    <xf numFmtId="0" fontId="4" fillId="0" borderId="7" xfId="0" applyFont="1" applyBorder="1"/>
    <xf numFmtId="2" fontId="4" fillId="5" borderId="1" xfId="0" applyNumberFormat="1" applyFont="1" applyFill="1" applyBorder="1" applyAlignment="1">
      <alignment horizontal="center" vertical="center" wrapText="1"/>
    </xf>
    <xf numFmtId="2" fontId="7" fillId="2" borderId="1" xfId="3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165" fontId="5" fillId="2" borderId="1" xfId="2" applyNumberFormat="1" applyFont="1" applyFill="1" applyBorder="1" applyAlignment="1">
      <alignment vertical="center"/>
    </xf>
    <xf numFmtId="0" fontId="4" fillId="0" borderId="0" xfId="0" applyFont="1" applyAlignment="1">
      <alignment vertical="center"/>
    </xf>
    <xf numFmtId="165" fontId="5" fillId="2" borderId="1" xfId="2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right"/>
    </xf>
    <xf numFmtId="0" fontId="5" fillId="4" borderId="2" xfId="0" applyFont="1" applyFill="1" applyBorder="1" applyAlignment="1">
      <alignment horizontal="left"/>
    </xf>
    <xf numFmtId="166" fontId="5" fillId="6" borderId="1" xfId="3" applyNumberFormat="1" applyFont="1" applyFill="1" applyBorder="1"/>
    <xf numFmtId="0" fontId="4" fillId="0" borderId="2" xfId="0" applyFont="1" applyBorder="1" applyAlignment="1">
      <alignment wrapText="1"/>
    </xf>
    <xf numFmtId="0" fontId="4" fillId="0" borderId="3" xfId="0" applyFont="1" applyBorder="1"/>
    <xf numFmtId="0" fontId="4" fillId="0" borderId="13" xfId="0" applyFont="1" applyBorder="1" applyAlignment="1">
      <alignment wrapText="1"/>
    </xf>
    <xf numFmtId="43" fontId="4" fillId="0" borderId="7" xfId="3" applyFont="1" applyBorder="1"/>
    <xf numFmtId="166" fontId="4" fillId="0" borderId="14" xfId="3" applyNumberFormat="1" applyFont="1" applyBorder="1"/>
    <xf numFmtId="9" fontId="4" fillId="0" borderId="4" xfId="4" applyFont="1" applyBorder="1" applyAlignment="1">
      <alignment horizontal="left"/>
    </xf>
    <xf numFmtId="49" fontId="5" fillId="0" borderId="0" xfId="0" applyNumberFormat="1" applyFont="1"/>
    <xf numFmtId="49" fontId="5" fillId="0" borderId="12" xfId="0" applyNumberFormat="1" applyFont="1" applyBorder="1"/>
    <xf numFmtId="166" fontId="5" fillId="0" borderId="10" xfId="3" applyNumberFormat="1" applyFont="1" applyBorder="1"/>
    <xf numFmtId="49" fontId="5" fillId="0" borderId="7" xfId="0" applyNumberFormat="1" applyFont="1" applyBorder="1"/>
    <xf numFmtId="49" fontId="5" fillId="0" borderId="14" xfId="0" applyNumberFormat="1" applyFont="1" applyBorder="1"/>
    <xf numFmtId="0" fontId="4" fillId="4" borderId="11" xfId="0" applyFont="1" applyFill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43" fontId="5" fillId="4" borderId="1" xfId="3" applyFont="1" applyFill="1" applyBorder="1"/>
    <xf numFmtId="0" fontId="3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4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right" vertical="center"/>
    </xf>
    <xf numFmtId="0" fontId="5" fillId="2" borderId="2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0" fontId="9" fillId="0" borderId="16" xfId="5" applyFont="1" applyBorder="1" applyAlignment="1">
      <alignment vertical="center"/>
    </xf>
    <xf numFmtId="0" fontId="3" fillId="0" borderId="0" xfId="0" applyFont="1" applyAlignment="1">
      <alignment horizontal="left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2" borderId="2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1" xfId="0" applyFont="1" applyBorder="1" applyAlignment="1">
      <alignment horizontal="left" indent="2"/>
    </xf>
    <xf numFmtId="0" fontId="5" fillId="0" borderId="0" xfId="0" applyFont="1" applyAlignment="1">
      <alignment horizontal="left" indent="2"/>
    </xf>
    <xf numFmtId="0" fontId="4" fillId="0" borderId="8" xfId="0" applyFont="1" applyBorder="1" applyAlignment="1">
      <alignment horizontal="left"/>
    </xf>
    <xf numFmtId="0" fontId="4" fillId="0" borderId="9" xfId="0" applyFont="1" applyBorder="1" applyAlignment="1">
      <alignment horizontal="left"/>
    </xf>
    <xf numFmtId="166" fontId="4" fillId="2" borderId="8" xfId="0" applyNumberFormat="1" applyFont="1" applyFill="1" applyBorder="1" applyAlignment="1">
      <alignment horizontal="center" vertical="center" wrapText="1"/>
    </xf>
    <xf numFmtId="166" fontId="4" fillId="2" borderId="10" xfId="0" applyNumberFormat="1" applyFont="1" applyFill="1" applyBorder="1" applyAlignment="1">
      <alignment horizontal="center" vertical="center" wrapText="1"/>
    </xf>
    <xf numFmtId="166" fontId="4" fillId="2" borderId="13" xfId="0" applyNumberFormat="1" applyFont="1" applyFill="1" applyBorder="1" applyAlignment="1">
      <alignment horizontal="center" vertical="center" wrapText="1"/>
    </xf>
    <xf numFmtId="166" fontId="4" fillId="2" borderId="14" xfId="0" applyNumberFormat="1" applyFont="1" applyFill="1" applyBorder="1" applyAlignment="1">
      <alignment horizontal="center" vertical="center" wrapText="1"/>
    </xf>
    <xf numFmtId="166" fontId="4" fillId="3" borderId="8" xfId="0" applyNumberFormat="1" applyFont="1" applyFill="1" applyBorder="1" applyAlignment="1">
      <alignment horizontal="center" vertical="center" wrapText="1"/>
    </xf>
    <xf numFmtId="166" fontId="4" fillId="3" borderId="10" xfId="0" applyNumberFormat="1" applyFont="1" applyFill="1" applyBorder="1" applyAlignment="1">
      <alignment horizontal="center" vertical="center" wrapText="1"/>
    </xf>
    <xf numFmtId="166" fontId="4" fillId="3" borderId="13" xfId="0" applyNumberFormat="1" applyFont="1" applyFill="1" applyBorder="1" applyAlignment="1">
      <alignment horizontal="center" vertical="center" wrapText="1"/>
    </xf>
    <xf numFmtId="166" fontId="4" fillId="3" borderId="14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4" fillId="2" borderId="2" xfId="0" applyFont="1" applyFill="1" applyBorder="1" applyAlignment="1">
      <alignment horizontal="left"/>
    </xf>
    <xf numFmtId="0" fontId="4" fillId="2" borderId="4" xfId="0" applyFont="1" applyFill="1" applyBorder="1" applyAlignment="1">
      <alignment horizontal="left"/>
    </xf>
    <xf numFmtId="0" fontId="4" fillId="2" borderId="4" xfId="0" applyFont="1" applyFill="1" applyBorder="1" applyAlignment="1">
      <alignment horizontal="center" vertical="center" wrapText="1"/>
    </xf>
    <xf numFmtId="166" fontId="4" fillId="2" borderId="2" xfId="0" applyNumberFormat="1" applyFont="1" applyFill="1" applyBorder="1" applyAlignment="1">
      <alignment horizontal="center" vertical="center" wrapText="1"/>
    </xf>
    <xf numFmtId="166" fontId="4" fillId="2" borderId="3" xfId="0" applyNumberFormat="1" applyFont="1" applyFill="1" applyBorder="1" applyAlignment="1">
      <alignment horizontal="center" vertical="center" wrapText="1"/>
    </xf>
    <xf numFmtId="166" fontId="4" fillId="2" borderId="4" xfId="0" applyNumberFormat="1" applyFont="1" applyFill="1" applyBorder="1" applyAlignment="1">
      <alignment horizontal="center" vertical="center" wrapText="1"/>
    </xf>
    <xf numFmtId="43" fontId="4" fillId="0" borderId="3" xfId="3" applyFont="1" applyBorder="1" applyAlignment="1">
      <alignment horizontal="center"/>
    </xf>
    <xf numFmtId="43" fontId="4" fillId="0" borderId="4" xfId="3" applyFont="1" applyBorder="1" applyAlignment="1">
      <alignment horizontal="center"/>
    </xf>
    <xf numFmtId="166" fontId="4" fillId="0" borderId="2" xfId="3" applyNumberFormat="1" applyFont="1" applyBorder="1" applyAlignment="1">
      <alignment horizontal="right"/>
    </xf>
    <xf numFmtId="166" fontId="4" fillId="0" borderId="3" xfId="3" applyNumberFormat="1" applyFont="1" applyBorder="1" applyAlignment="1">
      <alignment horizontal="right"/>
    </xf>
    <xf numFmtId="166" fontId="4" fillId="2" borderId="5" xfId="3" applyNumberFormat="1" applyFont="1" applyFill="1" applyBorder="1" applyAlignment="1">
      <alignment horizontal="center" vertical="center" wrapText="1"/>
    </xf>
    <xf numFmtId="166" fontId="4" fillId="2" borderId="15" xfId="3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 wrapText="1"/>
    </xf>
    <xf numFmtId="0" fontId="5" fillId="0" borderId="0" xfId="0" applyFont="1" applyAlignment="1">
      <alignment horizontal="left" wrapText="1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7" xfId="0" applyFont="1" applyBorder="1" applyAlignment="1">
      <alignment horizontal="center"/>
    </xf>
  </cellXfs>
  <cellStyles count="16">
    <cellStyle name="Euro" xfId="1" xr:uid="{00000000-0005-0000-0000-000000000000}"/>
    <cellStyle name="Migliaia" xfId="3" builtinId="3"/>
    <cellStyle name="Migliaia 2" xfId="12" xr:uid="{00000000-0005-0000-0000-000002000000}"/>
    <cellStyle name="Migliaia 3" xfId="7" xr:uid="{00000000-0005-0000-0000-000003000000}"/>
    <cellStyle name="Normale" xfId="0" builtinId="0"/>
    <cellStyle name="Normale 2" xfId="9" xr:uid="{00000000-0005-0000-0000-000005000000}"/>
    <cellStyle name="Normale 2 2" xfId="14" xr:uid="{00000000-0005-0000-0000-000006000000}"/>
    <cellStyle name="Normale 3" xfId="10" xr:uid="{00000000-0005-0000-0000-000007000000}"/>
    <cellStyle name="Normale 4" xfId="11" xr:uid="{00000000-0005-0000-0000-000008000000}"/>
    <cellStyle name="Normale 5" xfId="15" xr:uid="{00000000-0005-0000-0000-000009000000}"/>
    <cellStyle name="Normale 6" xfId="6" xr:uid="{00000000-0005-0000-0000-00000A000000}"/>
    <cellStyle name="Normale_COEFFICIENTI" xfId="5" xr:uid="{00000000-0005-0000-0000-00000B000000}"/>
    <cellStyle name="Percentuale" xfId="4" builtinId="5"/>
    <cellStyle name="Percentuale 2" xfId="13" xr:uid="{00000000-0005-0000-0000-00000D000000}"/>
    <cellStyle name="Percentuale 3" xfId="8" xr:uid="{00000000-0005-0000-0000-00000E000000}"/>
    <cellStyle name="Valuta" xfId="2" builtinId="4"/>
  </cellStyles>
  <dxfs count="0"/>
  <tableStyles count="0" defaultTableStyle="TableStyleMedium9" defaultPivotStyle="PivotStyleLight16"/>
  <colors>
    <mruColors>
      <color rgb="FFCC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86"/>
  <sheetViews>
    <sheetView zoomScaleNormal="100" workbookViewId="0">
      <selection activeCell="L28" sqref="L28"/>
    </sheetView>
  </sheetViews>
  <sheetFormatPr defaultColWidth="9" defaultRowHeight="15" x14ac:dyDescent="0.2"/>
  <cols>
    <col min="1" max="1" width="3" style="2" customWidth="1"/>
    <col min="2" max="2" width="5.85546875" style="2" bestFit="1" customWidth="1"/>
    <col min="3" max="3" width="117" style="3" bestFit="1" customWidth="1"/>
    <col min="4" max="4" width="1" style="2" customWidth="1"/>
    <col min="5" max="5" width="8.85546875" style="15" customWidth="1"/>
    <col min="6" max="9" width="16.42578125" style="18" customWidth="1"/>
    <col min="10" max="11" width="9" style="2"/>
    <col min="12" max="12" width="9.85546875" style="2" bestFit="1" customWidth="1"/>
    <col min="13" max="14" width="9" style="2"/>
    <col min="15" max="15" width="11" style="2" bestFit="1" customWidth="1"/>
    <col min="16" max="16384" width="9" style="2"/>
  </cols>
  <sheetData>
    <row r="1" spans="2:9" s="1" customFormat="1" ht="18" x14ac:dyDescent="0.25">
      <c r="B1" s="85" t="s">
        <v>75</v>
      </c>
      <c r="C1" s="85"/>
      <c r="D1" s="85"/>
      <c r="E1" s="85"/>
      <c r="F1" s="85"/>
      <c r="G1" s="85"/>
      <c r="H1" s="85"/>
      <c r="I1" s="85"/>
    </row>
    <row r="2" spans="2:9" s="1" customFormat="1" ht="7.35" customHeight="1" x14ac:dyDescent="0.25">
      <c r="B2" s="12"/>
      <c r="C2" s="13"/>
      <c r="D2" s="12"/>
      <c r="E2" s="14"/>
      <c r="F2" s="19"/>
      <c r="G2" s="19"/>
      <c r="H2" s="19"/>
      <c r="I2" s="19"/>
    </row>
    <row r="3" spans="2:9" s="1" customFormat="1" ht="17.45" customHeight="1" x14ac:dyDescent="0.25">
      <c r="B3" s="98" t="s">
        <v>79</v>
      </c>
      <c r="C3" s="98"/>
      <c r="D3" s="98"/>
      <c r="E3" s="98"/>
      <c r="F3" s="65">
        <v>2026</v>
      </c>
      <c r="G3" s="13"/>
      <c r="H3" s="13"/>
      <c r="I3" s="13"/>
    </row>
    <row r="4" spans="2:9" s="1" customFormat="1" ht="7.35" customHeight="1" x14ac:dyDescent="0.25">
      <c r="B4" s="12"/>
      <c r="C4" s="13"/>
      <c r="D4" s="12"/>
      <c r="E4" s="14"/>
      <c r="F4" s="19"/>
      <c r="G4" s="19"/>
      <c r="H4" s="19"/>
      <c r="I4" s="19"/>
    </row>
    <row r="5" spans="2:9" x14ac:dyDescent="0.2">
      <c r="C5" s="43" t="s">
        <v>72</v>
      </c>
      <c r="D5" s="44"/>
      <c r="E5" s="92">
        <v>533420</v>
      </c>
      <c r="F5" s="93"/>
    </row>
    <row r="6" spans="2:9" x14ac:dyDescent="0.2">
      <c r="C6" s="45" t="s">
        <v>52</v>
      </c>
      <c r="D6" s="32"/>
      <c r="E6" s="46"/>
      <c r="F6" s="47">
        <v>0.11</v>
      </c>
      <c r="G6" s="94" t="s">
        <v>70</v>
      </c>
      <c r="H6" s="95"/>
      <c r="I6" s="48">
        <v>0.3</v>
      </c>
    </row>
    <row r="7" spans="2:9" s="1" customFormat="1" ht="7.35" customHeight="1" x14ac:dyDescent="0.25">
      <c r="B7" s="12"/>
      <c r="C7" s="13"/>
      <c r="D7" s="12"/>
      <c r="E7" s="14"/>
      <c r="F7" s="19"/>
      <c r="G7" s="19"/>
      <c r="H7" s="19"/>
      <c r="I7" s="19"/>
    </row>
    <row r="8" spans="2:9" x14ac:dyDescent="0.2">
      <c r="C8" s="75" t="s">
        <v>56</v>
      </c>
      <c r="D8" s="76"/>
      <c r="E8" s="28"/>
      <c r="F8" s="29"/>
      <c r="G8" s="29"/>
      <c r="H8" s="29"/>
      <c r="I8" s="51"/>
    </row>
    <row r="9" spans="2:9" x14ac:dyDescent="0.2">
      <c r="C9" s="30" t="s">
        <v>46</v>
      </c>
      <c r="D9" s="1"/>
      <c r="E9" s="49" t="s">
        <v>58</v>
      </c>
      <c r="F9" s="49"/>
      <c r="G9" s="49"/>
      <c r="H9" s="49"/>
      <c r="I9" s="50"/>
    </row>
    <row r="10" spans="2:9" x14ac:dyDescent="0.2">
      <c r="C10" s="31" t="s">
        <v>47</v>
      </c>
      <c r="D10" s="32"/>
      <c r="E10" s="52" t="s">
        <v>59</v>
      </c>
      <c r="F10" s="52"/>
      <c r="G10" s="52"/>
      <c r="H10" s="52"/>
      <c r="I10" s="53"/>
    </row>
    <row r="11" spans="2:9" s="1" customFormat="1" ht="7.35" customHeight="1" x14ac:dyDescent="0.25">
      <c r="B11" s="12"/>
      <c r="C11" s="13"/>
      <c r="D11" s="12"/>
      <c r="E11" s="14"/>
      <c r="F11" s="19"/>
      <c r="G11" s="19"/>
      <c r="H11" s="19"/>
      <c r="I11" s="19"/>
    </row>
    <row r="12" spans="2:9" ht="15" customHeight="1" x14ac:dyDescent="0.2">
      <c r="E12" s="96" t="s">
        <v>69</v>
      </c>
      <c r="F12" s="77" t="s">
        <v>57</v>
      </c>
      <c r="G12" s="78"/>
      <c r="H12" s="81" t="s">
        <v>53</v>
      </c>
      <c r="I12" s="82"/>
    </row>
    <row r="13" spans="2:9" ht="15" customHeight="1" x14ac:dyDescent="0.2">
      <c r="E13" s="97"/>
      <c r="F13" s="79"/>
      <c r="G13" s="80"/>
      <c r="H13" s="83"/>
      <c r="I13" s="84"/>
    </row>
    <row r="14" spans="2:9" ht="7.35" customHeight="1" x14ac:dyDescent="0.2">
      <c r="C14" s="2"/>
      <c r="F14" s="20"/>
      <c r="G14" s="20"/>
      <c r="H14" s="20"/>
    </row>
    <row r="15" spans="2:9" ht="15" customHeight="1" x14ac:dyDescent="0.2">
      <c r="C15" s="4" t="s">
        <v>46</v>
      </c>
      <c r="E15" s="21" t="s">
        <v>54</v>
      </c>
      <c r="F15" s="89" t="s">
        <v>50</v>
      </c>
      <c r="G15" s="90"/>
      <c r="H15" s="90"/>
      <c r="I15" s="91"/>
    </row>
    <row r="16" spans="2:9" ht="7.35" customHeight="1" x14ac:dyDescent="0.2">
      <c r="C16" s="2"/>
      <c r="F16" s="20"/>
      <c r="G16" s="20"/>
      <c r="H16" s="20"/>
    </row>
    <row r="17" spans="2:9" x14ac:dyDescent="0.2">
      <c r="C17" s="5" t="s">
        <v>45</v>
      </c>
      <c r="E17" s="16"/>
      <c r="F17" s="21" t="s">
        <v>48</v>
      </c>
      <c r="G17" s="21" t="s">
        <v>49</v>
      </c>
      <c r="H17" s="21" t="s">
        <v>48</v>
      </c>
      <c r="I17" s="21" t="s">
        <v>49</v>
      </c>
    </row>
    <row r="18" spans="2:9" x14ac:dyDescent="0.2">
      <c r="C18" s="6" t="s">
        <v>0</v>
      </c>
      <c r="E18" s="17">
        <v>0.8</v>
      </c>
      <c r="F18" s="22">
        <v>59.575211489991958</v>
      </c>
      <c r="G18" s="22">
        <f>+F18/$F$6</f>
        <v>541.59283172719961</v>
      </c>
      <c r="H18" s="23">
        <f>+F18*$I$6</f>
        <v>17.872563446997585</v>
      </c>
      <c r="I18" s="23">
        <f>+H18/$F$6</f>
        <v>162.47784951815987</v>
      </c>
    </row>
    <row r="19" spans="2:9" x14ac:dyDescent="0.2">
      <c r="C19" s="6" t="s">
        <v>36</v>
      </c>
      <c r="E19" s="17">
        <v>1.6</v>
      </c>
      <c r="F19" s="22">
        <v>119.15042297998392</v>
      </c>
      <c r="G19" s="22">
        <f t="shared" ref="G19:G23" si="0">+F19/$F$6</f>
        <v>1083.1856634543992</v>
      </c>
      <c r="H19" s="23">
        <f t="shared" ref="H19:H23" si="1">+F19*$I$6</f>
        <v>35.74512689399517</v>
      </c>
      <c r="I19" s="23">
        <f t="shared" ref="I19" si="2">+H19/$F$6</f>
        <v>324.95569903631974</v>
      </c>
    </row>
    <row r="20" spans="2:9" x14ac:dyDescent="0.2">
      <c r="C20" s="6" t="s">
        <v>1</v>
      </c>
      <c r="E20" s="17">
        <v>2</v>
      </c>
      <c r="F20" s="22">
        <v>148.93802872497989</v>
      </c>
      <c r="G20" s="22">
        <f t="shared" si="0"/>
        <v>1353.982079317999</v>
      </c>
      <c r="H20" s="23">
        <f t="shared" si="1"/>
        <v>44.681408617493965</v>
      </c>
      <c r="I20" s="23">
        <f t="shared" ref="I20" si="3">+H20/$F$6</f>
        <v>406.19462379539965</v>
      </c>
    </row>
    <row r="21" spans="2:9" x14ac:dyDescent="0.2">
      <c r="C21" s="6" t="s">
        <v>2</v>
      </c>
      <c r="E21" s="17">
        <v>2.6</v>
      </c>
      <c r="F21" s="22">
        <v>193.61943734247384</v>
      </c>
      <c r="G21" s="22">
        <f t="shared" si="0"/>
        <v>1760.1767031133986</v>
      </c>
      <c r="H21" s="23">
        <f t="shared" si="1"/>
        <v>58.085831202742149</v>
      </c>
      <c r="I21" s="23">
        <f t="shared" ref="I21" si="4">+H21/$F$6</f>
        <v>528.05301093401954</v>
      </c>
    </row>
    <row r="22" spans="2:9" x14ac:dyDescent="0.2">
      <c r="C22" s="6" t="s">
        <v>3</v>
      </c>
      <c r="E22" s="17">
        <v>3.2</v>
      </c>
      <c r="F22" s="22">
        <v>238.3008459599678</v>
      </c>
      <c r="G22" s="22">
        <f t="shared" si="0"/>
        <v>2166.371326908798</v>
      </c>
      <c r="H22" s="23">
        <f t="shared" si="1"/>
        <v>71.490253787990341</v>
      </c>
      <c r="I22" s="23">
        <f t="shared" ref="I22" si="5">+H22/$F$6</f>
        <v>649.91139807263949</v>
      </c>
    </row>
    <row r="23" spans="2:9" x14ac:dyDescent="0.2">
      <c r="C23" s="6" t="s">
        <v>4</v>
      </c>
      <c r="E23" s="17">
        <v>3.7</v>
      </c>
      <c r="F23" s="22">
        <v>275.53535314121279</v>
      </c>
      <c r="G23" s="22">
        <f t="shared" si="0"/>
        <v>2504.8668467382981</v>
      </c>
      <c r="H23" s="23">
        <f t="shared" si="1"/>
        <v>82.66060594236383</v>
      </c>
      <c r="I23" s="23">
        <f t="shared" ref="I23" si="6">+H23/$F$6</f>
        <v>751.46005402148933</v>
      </c>
    </row>
    <row r="24" spans="2:9" ht="7.35" customHeight="1" x14ac:dyDescent="0.2">
      <c r="C24" s="2"/>
      <c r="E24" s="1"/>
      <c r="F24" s="24"/>
      <c r="G24" s="24"/>
      <c r="H24" s="24"/>
      <c r="I24" s="25"/>
    </row>
    <row r="25" spans="2:9" ht="15" customHeight="1" x14ac:dyDescent="0.2">
      <c r="B25" s="86" t="s">
        <v>47</v>
      </c>
      <c r="C25" s="87"/>
      <c r="E25" s="21" t="s">
        <v>55</v>
      </c>
      <c r="F25" s="89" t="s">
        <v>51</v>
      </c>
      <c r="G25" s="90"/>
      <c r="H25" s="90"/>
      <c r="I25" s="91"/>
    </row>
    <row r="26" spans="2:9" ht="7.35" customHeight="1" x14ac:dyDescent="0.2">
      <c r="C26" s="2"/>
      <c r="E26" s="1"/>
      <c r="F26" s="24"/>
      <c r="G26" s="24"/>
      <c r="H26" s="24"/>
      <c r="I26" s="25"/>
    </row>
    <row r="27" spans="2:9" x14ac:dyDescent="0.2">
      <c r="B27" s="66" t="s">
        <v>19</v>
      </c>
      <c r="C27" s="88"/>
      <c r="E27" s="16"/>
      <c r="F27" s="21" t="s">
        <v>48</v>
      </c>
      <c r="G27" s="21" t="s">
        <v>49</v>
      </c>
      <c r="H27" s="26" t="s">
        <v>48</v>
      </c>
      <c r="I27" s="26" t="s">
        <v>49</v>
      </c>
    </row>
    <row r="28" spans="2:9" x14ac:dyDescent="0.2">
      <c r="B28" s="8">
        <v>1</v>
      </c>
      <c r="C28" s="11" t="s">
        <v>6</v>
      </c>
      <c r="E28" s="17">
        <v>4.3899998664855957</v>
      </c>
      <c r="F28" s="22">
        <v>0.89566839207847859</v>
      </c>
      <c r="G28" s="22">
        <f t="shared" ref="G28:I28" si="7">+F28/$F$6</f>
        <v>8.1424399279861692</v>
      </c>
      <c r="H28" s="23">
        <f t="shared" ref="H28:H58" si="8">+F28*$I$6</f>
        <v>0.26870051762354358</v>
      </c>
      <c r="I28" s="23">
        <f t="shared" si="7"/>
        <v>2.4427319783958508</v>
      </c>
    </row>
    <row r="29" spans="2:9" x14ac:dyDescent="0.2">
      <c r="B29" s="40">
        <v>2</v>
      </c>
      <c r="C29" s="41" t="s">
        <v>23</v>
      </c>
      <c r="D29" s="54"/>
      <c r="E29" s="56">
        <v>3</v>
      </c>
      <c r="F29" s="27">
        <v>0.61207409065060214</v>
      </c>
      <c r="G29" s="27">
        <f t="shared" ref="G29:G58" si="9">+F29/$F$6</f>
        <v>5.5643099150054738</v>
      </c>
      <c r="H29" s="42">
        <f t="shared" si="8"/>
        <v>0.18362222719518065</v>
      </c>
      <c r="I29" s="42">
        <f t="shared" ref="I29:I58" si="10">+H29/$F$6</f>
        <v>1.6692929745016423</v>
      </c>
    </row>
    <row r="30" spans="2:9" x14ac:dyDescent="0.2">
      <c r="B30" s="8">
        <v>3</v>
      </c>
      <c r="C30" s="9" t="s">
        <v>24</v>
      </c>
      <c r="D30" s="55"/>
      <c r="E30" s="17">
        <v>4.5500001907348633</v>
      </c>
      <c r="F30" s="22">
        <v>0.92831240973470264</v>
      </c>
      <c r="G30" s="22">
        <f t="shared" si="9"/>
        <v>8.4392037248609331</v>
      </c>
      <c r="H30" s="23">
        <f t="shared" si="8"/>
        <v>0.2784937229204108</v>
      </c>
      <c r="I30" s="23">
        <f t="shared" si="10"/>
        <v>2.5317611174582799</v>
      </c>
    </row>
    <row r="31" spans="2:9" x14ac:dyDescent="0.2">
      <c r="B31" s="8">
        <v>4</v>
      </c>
      <c r="C31" s="9" t="s">
        <v>25</v>
      </c>
      <c r="D31" s="55"/>
      <c r="E31" s="17">
        <v>6.7300000190734863</v>
      </c>
      <c r="F31" s="22">
        <v>1.3730862139176465</v>
      </c>
      <c r="G31" s="22">
        <f t="shared" si="9"/>
        <v>12.482601944705877</v>
      </c>
      <c r="H31" s="23">
        <f t="shared" si="8"/>
        <v>0.41192586417529392</v>
      </c>
      <c r="I31" s="23">
        <f t="shared" si="10"/>
        <v>3.7447805834117629</v>
      </c>
    </row>
    <row r="32" spans="2:9" x14ac:dyDescent="0.2">
      <c r="B32" s="40">
        <v>5</v>
      </c>
      <c r="C32" s="41" t="s">
        <v>7</v>
      </c>
      <c r="D32" s="54"/>
      <c r="E32" s="56">
        <v>4.16</v>
      </c>
      <c r="F32" s="27">
        <v>0.84874273903550168</v>
      </c>
      <c r="G32" s="27">
        <f t="shared" si="9"/>
        <v>7.7158430821409247</v>
      </c>
      <c r="H32" s="42">
        <f t="shared" si="8"/>
        <v>0.25462282171065048</v>
      </c>
      <c r="I32" s="42">
        <f t="shared" si="10"/>
        <v>2.3147529246422769</v>
      </c>
    </row>
    <row r="33" spans="2:9" x14ac:dyDescent="0.2">
      <c r="B33" s="8">
        <v>6</v>
      </c>
      <c r="C33" s="9" t="s">
        <v>37</v>
      </c>
      <c r="D33" s="55"/>
      <c r="E33" s="17">
        <v>3.5199999809265137</v>
      </c>
      <c r="F33" s="22">
        <v>0.7181669291385776</v>
      </c>
      <c r="G33" s="22">
        <f t="shared" si="9"/>
        <v>6.52879026489616</v>
      </c>
      <c r="H33" s="23">
        <f t="shared" si="8"/>
        <v>0.21545007874157326</v>
      </c>
      <c r="I33" s="23">
        <f t="shared" si="10"/>
        <v>1.9586370794688479</v>
      </c>
    </row>
    <row r="34" spans="2:9" x14ac:dyDescent="0.2">
      <c r="B34" s="8">
        <v>7</v>
      </c>
      <c r="C34" s="9" t="s">
        <v>8</v>
      </c>
      <c r="D34" s="55"/>
      <c r="E34" s="17">
        <v>11.649999618530273</v>
      </c>
      <c r="F34" s="22">
        <v>2.3768876408639263</v>
      </c>
      <c r="G34" s="22">
        <f t="shared" si="9"/>
        <v>21.608069462399332</v>
      </c>
      <c r="H34" s="23">
        <f t="shared" si="8"/>
        <v>0.71306629225917784</v>
      </c>
      <c r="I34" s="23">
        <f t="shared" si="10"/>
        <v>6.4824208387197988</v>
      </c>
    </row>
    <row r="35" spans="2:9" x14ac:dyDescent="0.2">
      <c r="B35" s="40">
        <v>8</v>
      </c>
      <c r="C35" s="41" t="s">
        <v>9</v>
      </c>
      <c r="D35" s="54"/>
      <c r="E35" s="56">
        <v>8.32</v>
      </c>
      <c r="F35" s="27">
        <v>1.6974854780710034</v>
      </c>
      <c r="G35" s="27">
        <f t="shared" si="9"/>
        <v>15.431686164281849</v>
      </c>
      <c r="H35" s="42">
        <f t="shared" si="8"/>
        <v>0.50924564342130096</v>
      </c>
      <c r="I35" s="42">
        <f t="shared" si="10"/>
        <v>4.6295058492845538</v>
      </c>
    </row>
    <row r="36" spans="2:9" x14ac:dyDescent="0.2">
      <c r="B36" s="8">
        <v>9</v>
      </c>
      <c r="C36" s="9" t="s">
        <v>10</v>
      </c>
      <c r="D36" s="55"/>
      <c r="E36" s="17">
        <v>9.2100000381469727</v>
      </c>
      <c r="F36" s="22">
        <v>1.8790674660802733</v>
      </c>
      <c r="G36" s="22">
        <f t="shared" si="9"/>
        <v>17.082431509820665</v>
      </c>
      <c r="H36" s="23">
        <f t="shared" si="8"/>
        <v>0.56372023982408193</v>
      </c>
      <c r="I36" s="23">
        <f t="shared" si="10"/>
        <v>5.1247294529461991</v>
      </c>
    </row>
    <row r="37" spans="2:9" x14ac:dyDescent="0.2">
      <c r="B37" s="8">
        <v>10</v>
      </c>
      <c r="C37" s="9" t="s">
        <v>26</v>
      </c>
      <c r="D37" s="55"/>
      <c r="E37" s="17">
        <v>9.6800003051757813</v>
      </c>
      <c r="F37" s="22">
        <v>1.9749591280960059</v>
      </c>
      <c r="G37" s="22">
        <f t="shared" si="9"/>
        <v>17.954173891781871</v>
      </c>
      <c r="H37" s="23">
        <f t="shared" si="8"/>
        <v>0.59248773842880176</v>
      </c>
      <c r="I37" s="23">
        <f t="shared" si="10"/>
        <v>5.3862521675345612</v>
      </c>
    </row>
    <row r="38" spans="2:9" x14ac:dyDescent="0.2">
      <c r="B38" s="8">
        <v>11</v>
      </c>
      <c r="C38" s="9" t="s">
        <v>76</v>
      </c>
      <c r="D38" s="55"/>
      <c r="E38" s="17">
        <v>10.614999771118164</v>
      </c>
      <c r="F38" s="22">
        <v>2.1657221107211666</v>
      </c>
      <c r="G38" s="22">
        <f t="shared" si="9"/>
        <v>19.688382824737879</v>
      </c>
      <c r="H38" s="23">
        <f t="shared" si="8"/>
        <v>0.64971663321634998</v>
      </c>
      <c r="I38" s="23">
        <f t="shared" si="10"/>
        <v>5.9065148474213638</v>
      </c>
    </row>
    <row r="39" spans="2:9" x14ac:dyDescent="0.2">
      <c r="B39" s="8">
        <v>12</v>
      </c>
      <c r="C39" s="9" t="s">
        <v>77</v>
      </c>
      <c r="D39" s="55"/>
      <c r="E39" s="17">
        <v>4.7650003433227539</v>
      </c>
      <c r="F39" s="22">
        <v>0.97217775069636059</v>
      </c>
      <c r="G39" s="22">
        <f t="shared" si="9"/>
        <v>8.8379795517850965</v>
      </c>
      <c r="H39" s="23">
        <f t="shared" si="8"/>
        <v>0.29165332520890819</v>
      </c>
      <c r="I39" s="23">
        <f t="shared" si="10"/>
        <v>2.6513938655355291</v>
      </c>
    </row>
    <row r="40" spans="2:9" x14ac:dyDescent="0.2">
      <c r="B40" s="8">
        <v>13</v>
      </c>
      <c r="C40" s="9" t="s">
        <v>27</v>
      </c>
      <c r="D40" s="55"/>
      <c r="E40" s="17">
        <v>9.8500003814697266</v>
      </c>
      <c r="F40" s="22">
        <v>2.0096433421320556</v>
      </c>
      <c r="G40" s="22">
        <f t="shared" si="9"/>
        <v>18.269484928473233</v>
      </c>
      <c r="H40" s="23">
        <f t="shared" si="8"/>
        <v>0.60289300263961665</v>
      </c>
      <c r="I40" s="23">
        <f t="shared" si="10"/>
        <v>5.4808454785419691</v>
      </c>
    </row>
    <row r="41" spans="2:9" x14ac:dyDescent="0.2">
      <c r="B41" s="8">
        <v>14</v>
      </c>
      <c r="C41" s="9" t="s">
        <v>11</v>
      </c>
      <c r="D41" s="55"/>
      <c r="E41" s="17">
        <v>11.930000305175781</v>
      </c>
      <c r="F41" s="22">
        <v>2.4340146960839575</v>
      </c>
      <c r="G41" s="22">
        <f t="shared" si="9"/>
        <v>22.127406328035978</v>
      </c>
      <c r="H41" s="23">
        <f t="shared" si="8"/>
        <v>0.73020440882518722</v>
      </c>
      <c r="I41" s="23">
        <f t="shared" si="10"/>
        <v>6.6382218984107926</v>
      </c>
    </row>
    <row r="42" spans="2:9" x14ac:dyDescent="0.2">
      <c r="B42" s="8">
        <v>15</v>
      </c>
      <c r="C42" s="9" t="s">
        <v>28</v>
      </c>
      <c r="D42" s="55"/>
      <c r="E42" s="17">
        <v>5.8649997711181641</v>
      </c>
      <c r="F42" s="22">
        <v>1.1966048005243801</v>
      </c>
      <c r="G42" s="22">
        <f t="shared" si="9"/>
        <v>10.878225459312546</v>
      </c>
      <c r="H42" s="23">
        <f t="shared" si="8"/>
        <v>0.35898144015731404</v>
      </c>
      <c r="I42" s="23">
        <f t="shared" si="10"/>
        <v>3.2634676377937639</v>
      </c>
    </row>
    <row r="43" spans="2:9" x14ac:dyDescent="0.2">
      <c r="B43" s="40">
        <v>16</v>
      </c>
      <c r="C43" s="41" t="s">
        <v>39</v>
      </c>
      <c r="D43" s="54"/>
      <c r="E43" s="56">
        <v>11.74</v>
      </c>
      <c r="F43" s="27">
        <v>2.3952499414126898</v>
      </c>
      <c r="G43" s="27">
        <f t="shared" si="9"/>
        <v>21.774999467388088</v>
      </c>
      <c r="H43" s="42">
        <f t="shared" si="8"/>
        <v>0.71857498242380691</v>
      </c>
      <c r="I43" s="42">
        <f t="shared" si="10"/>
        <v>6.5324998402164267</v>
      </c>
    </row>
    <row r="44" spans="2:9" x14ac:dyDescent="0.2">
      <c r="B44" s="8">
        <v>17</v>
      </c>
      <c r="C44" s="9" t="s">
        <v>29</v>
      </c>
      <c r="D44" s="55"/>
      <c r="E44" s="17">
        <v>10.534999847412109</v>
      </c>
      <c r="F44" s="22">
        <v>2.1494001505363332</v>
      </c>
      <c r="G44" s="22">
        <f t="shared" si="9"/>
        <v>19.540001368512119</v>
      </c>
      <c r="H44" s="23">
        <f t="shared" si="8"/>
        <v>0.64482004516089997</v>
      </c>
      <c r="I44" s="23">
        <f t="shared" si="10"/>
        <v>5.8620004105536356</v>
      </c>
    </row>
    <row r="45" spans="2:9" x14ac:dyDescent="0.2">
      <c r="B45" s="8">
        <v>18</v>
      </c>
      <c r="C45" s="9" t="s">
        <v>30</v>
      </c>
      <c r="D45" s="55"/>
      <c r="E45" s="17">
        <v>7.619999885559082</v>
      </c>
      <c r="F45" s="22">
        <v>1.5546681669037559</v>
      </c>
      <c r="G45" s="22">
        <f t="shared" si="9"/>
        <v>14.133346971852326</v>
      </c>
      <c r="H45" s="23">
        <f t="shared" si="8"/>
        <v>0.46640045007112674</v>
      </c>
      <c r="I45" s="23">
        <f t="shared" si="10"/>
        <v>4.240004091555698</v>
      </c>
    </row>
    <row r="46" spans="2:9" x14ac:dyDescent="0.2">
      <c r="B46" s="8">
        <v>19</v>
      </c>
      <c r="C46" s="9" t="s">
        <v>12</v>
      </c>
      <c r="D46" s="55"/>
      <c r="E46" s="17">
        <v>10.25</v>
      </c>
      <c r="F46" s="22">
        <v>2.0912531430562242</v>
      </c>
      <c r="G46" s="22">
        <f t="shared" si="9"/>
        <v>19.01139220960204</v>
      </c>
      <c r="H46" s="23">
        <f t="shared" si="8"/>
        <v>0.62737594291686727</v>
      </c>
      <c r="I46" s="23">
        <f t="shared" si="10"/>
        <v>5.7034176628806117</v>
      </c>
    </row>
    <row r="47" spans="2:9" x14ac:dyDescent="0.2">
      <c r="B47" s="8">
        <v>20</v>
      </c>
      <c r="C47" s="9" t="s">
        <v>13</v>
      </c>
      <c r="D47" s="55"/>
      <c r="E47" s="2"/>
      <c r="F47" s="2">
        <v>0</v>
      </c>
      <c r="G47" s="2"/>
      <c r="H47" s="2"/>
      <c r="I47" s="2"/>
    </row>
    <row r="48" spans="2:9" x14ac:dyDescent="0.2">
      <c r="B48" s="8">
        <v>21</v>
      </c>
      <c r="C48" s="9" t="s">
        <v>31</v>
      </c>
      <c r="D48" s="55"/>
      <c r="E48" s="17">
        <v>6.7049999237060547</v>
      </c>
      <c r="F48" s="22">
        <v>1.3679855770382467</v>
      </c>
      <c r="G48" s="22">
        <f t="shared" si="9"/>
        <v>12.436232518529517</v>
      </c>
      <c r="H48" s="23">
        <f t="shared" si="8"/>
        <v>0.41039567311147401</v>
      </c>
      <c r="I48" s="23">
        <f t="shared" si="10"/>
        <v>3.7308697555588548</v>
      </c>
    </row>
    <row r="49" spans="1:20" x14ac:dyDescent="0.2">
      <c r="B49" s="8">
        <v>22</v>
      </c>
      <c r="C49" s="9" t="s">
        <v>14</v>
      </c>
      <c r="D49" s="55"/>
      <c r="E49" s="17">
        <v>62.319999694824219</v>
      </c>
      <c r="F49" s="22">
        <v>12.714819047518446</v>
      </c>
      <c r="G49" s="22">
        <f t="shared" si="9"/>
        <v>115.58926406834951</v>
      </c>
      <c r="H49" s="23">
        <f t="shared" si="8"/>
        <v>3.8144457142555339</v>
      </c>
      <c r="I49" s="23">
        <f t="shared" si="10"/>
        <v>34.676779220504855</v>
      </c>
    </row>
    <row r="50" spans="1:20" x14ac:dyDescent="0.2">
      <c r="B50" s="40">
        <v>23</v>
      </c>
      <c r="C50" s="41" t="s">
        <v>32</v>
      </c>
      <c r="D50" s="54"/>
      <c r="E50" s="56">
        <v>51.164999999999999</v>
      </c>
      <c r="F50" s="27">
        <v>10.43892361604602</v>
      </c>
      <c r="G50" s="27">
        <f t="shared" si="9"/>
        <v>94.899305600418373</v>
      </c>
      <c r="H50" s="42">
        <f t="shared" si="8"/>
        <v>3.131677084813806</v>
      </c>
      <c r="I50" s="42">
        <f t="shared" si="10"/>
        <v>28.46979168012551</v>
      </c>
    </row>
    <row r="51" spans="1:20" x14ac:dyDescent="0.2">
      <c r="B51" s="8">
        <v>24</v>
      </c>
      <c r="C51" s="9" t="s">
        <v>33</v>
      </c>
      <c r="D51" s="55"/>
      <c r="E51" s="17">
        <v>41.994998931884766</v>
      </c>
      <c r="F51" s="22">
        <v>8.568016927702125</v>
      </c>
      <c r="G51" s="22">
        <f t="shared" si="9"/>
        <v>77.891062979110231</v>
      </c>
      <c r="H51" s="23">
        <f t="shared" si="8"/>
        <v>2.5704050783106376</v>
      </c>
      <c r="I51" s="23">
        <f t="shared" si="10"/>
        <v>23.367318893733067</v>
      </c>
    </row>
    <row r="52" spans="1:20" x14ac:dyDescent="0.2">
      <c r="B52" s="8">
        <v>25</v>
      </c>
      <c r="C52" s="9" t="s">
        <v>15</v>
      </c>
      <c r="D52" s="55"/>
      <c r="E52" s="17">
        <v>19.610000610351563</v>
      </c>
      <c r="F52" s="22">
        <v>4.000924430412895</v>
      </c>
      <c r="G52" s="22">
        <f t="shared" si="9"/>
        <v>36.372040276480867</v>
      </c>
      <c r="H52" s="23">
        <f t="shared" si="8"/>
        <v>1.2002773291238684</v>
      </c>
      <c r="I52" s="23">
        <f t="shared" si="10"/>
        <v>10.911612082944258</v>
      </c>
    </row>
    <row r="53" spans="1:20" x14ac:dyDescent="0.2">
      <c r="B53" s="8">
        <v>26</v>
      </c>
      <c r="C53" s="9" t="s">
        <v>16</v>
      </c>
      <c r="D53" s="55"/>
      <c r="E53" s="17">
        <v>17</v>
      </c>
      <c r="F53" s="22">
        <v>3.4684198470200789</v>
      </c>
      <c r="G53" s="22">
        <f t="shared" si="9"/>
        <v>31.531089518364354</v>
      </c>
      <c r="H53" s="23">
        <f t="shared" si="8"/>
        <v>1.0405259541060237</v>
      </c>
      <c r="I53" s="23">
        <f t="shared" si="10"/>
        <v>9.4593268555093069</v>
      </c>
    </row>
    <row r="54" spans="1:20" x14ac:dyDescent="0.2">
      <c r="B54" s="8">
        <v>27</v>
      </c>
      <c r="C54" s="9" t="s">
        <v>17</v>
      </c>
      <c r="D54" s="55"/>
      <c r="E54" s="17">
        <v>75.659996032714844</v>
      </c>
      <c r="F54" s="22">
        <v>15.436507756784035</v>
      </c>
      <c r="G54" s="22">
        <f t="shared" si="9"/>
        <v>140.33188869803669</v>
      </c>
      <c r="H54" s="23">
        <f t="shared" si="8"/>
        <v>4.6309523270352102</v>
      </c>
      <c r="I54" s="23">
        <f t="shared" si="10"/>
        <v>42.099566609410999</v>
      </c>
    </row>
    <row r="55" spans="1:20" x14ac:dyDescent="0.2">
      <c r="B55" s="40">
        <v>28</v>
      </c>
      <c r="C55" s="41" t="s">
        <v>34</v>
      </c>
      <c r="D55" s="54"/>
      <c r="E55" s="56">
        <v>17.634999999999998</v>
      </c>
      <c r="F55" s="27">
        <v>3.5979755295411229</v>
      </c>
      <c r="G55" s="27">
        <f t="shared" si="9"/>
        <v>32.708868450373842</v>
      </c>
      <c r="H55" s="42">
        <f t="shared" si="8"/>
        <v>1.0793926588623368</v>
      </c>
      <c r="I55" s="42">
        <f t="shared" si="10"/>
        <v>9.812660535112153</v>
      </c>
    </row>
    <row r="56" spans="1:20" x14ac:dyDescent="0.2">
      <c r="B56" s="40">
        <v>29</v>
      </c>
      <c r="C56" s="41" t="s">
        <v>40</v>
      </c>
      <c r="D56" s="54"/>
      <c r="E56" s="56">
        <v>42.74</v>
      </c>
      <c r="F56" s="27">
        <v>8.7200155448022461</v>
      </c>
      <c r="G56" s="27">
        <f t="shared" si="9"/>
        <v>79.272868589111326</v>
      </c>
      <c r="H56" s="42">
        <f t="shared" si="8"/>
        <v>2.6160046634406737</v>
      </c>
      <c r="I56" s="42">
        <f t="shared" si="10"/>
        <v>23.781860576733397</v>
      </c>
    </row>
    <row r="57" spans="1:20" x14ac:dyDescent="0.2">
      <c r="B57" s="8">
        <v>30</v>
      </c>
      <c r="C57" s="11" t="s">
        <v>18</v>
      </c>
      <c r="D57" s="55"/>
      <c r="E57" s="17">
        <v>12.120000839233398</v>
      </c>
      <c r="F57" s="22">
        <v>2.4727794974527724</v>
      </c>
      <c r="G57" s="22">
        <f t="shared" si="9"/>
        <v>22.479813613207021</v>
      </c>
      <c r="H57" s="23">
        <f t="shared" si="8"/>
        <v>0.74183384923583173</v>
      </c>
      <c r="I57" s="23">
        <f t="shared" si="10"/>
        <v>6.7439440839621065</v>
      </c>
    </row>
    <row r="58" spans="1:20" x14ac:dyDescent="0.2">
      <c r="B58" s="40">
        <v>31</v>
      </c>
      <c r="C58" s="41" t="s">
        <v>71</v>
      </c>
      <c r="D58" s="54"/>
      <c r="E58" s="56">
        <v>19.61</v>
      </c>
      <c r="F58" s="27">
        <v>4.0009243058861026</v>
      </c>
      <c r="G58" s="27">
        <f t="shared" si="9"/>
        <v>36.372039144419112</v>
      </c>
      <c r="H58" s="42">
        <f t="shared" si="8"/>
        <v>1.2002772917658306</v>
      </c>
      <c r="I58" s="42">
        <f t="shared" si="10"/>
        <v>10.911611743325732</v>
      </c>
    </row>
    <row r="59" spans="1:20" x14ac:dyDescent="0.2">
      <c r="B59" s="8">
        <v>66</v>
      </c>
      <c r="C59" s="9" t="s">
        <v>73</v>
      </c>
      <c r="D59" s="55"/>
      <c r="E59" s="17">
        <v>3.5199999809265137</v>
      </c>
      <c r="F59" s="22">
        <v>0.7181669291385776</v>
      </c>
      <c r="G59" s="22">
        <f t="shared" ref="G59" si="11">+F59/$F$6</f>
        <v>6.52879026489616</v>
      </c>
      <c r="H59" s="23">
        <f t="shared" ref="H59" si="12">+F59*$I$6</f>
        <v>0.21545007874157326</v>
      </c>
      <c r="I59" s="23">
        <f t="shared" ref="I59" si="13">+H59/$F$6</f>
        <v>1.9586370794688479</v>
      </c>
    </row>
    <row r="60" spans="1:20" ht="6" customHeight="1" x14ac:dyDescent="0.2">
      <c r="A60" s="1"/>
      <c r="B60" s="1"/>
      <c r="C60" s="1"/>
      <c r="D60" s="1"/>
      <c r="E60" s="1"/>
      <c r="F60" s="24"/>
      <c r="G60" s="24"/>
      <c r="H60" s="24"/>
      <c r="I60" s="25"/>
    </row>
    <row r="61" spans="1:20" s="1" customFormat="1" ht="7.35" customHeight="1" x14ac:dyDescent="0.25">
      <c r="B61" s="12"/>
      <c r="C61" s="13"/>
      <c r="D61" s="12"/>
      <c r="E61" s="14"/>
      <c r="F61" s="19"/>
      <c r="G61" s="19"/>
      <c r="H61" s="19"/>
      <c r="I61" s="19"/>
      <c r="K61" s="2"/>
      <c r="L61" s="2"/>
      <c r="M61" s="2"/>
      <c r="N61" s="2"/>
      <c r="O61" s="2"/>
      <c r="P61" s="2"/>
      <c r="Q61" s="2"/>
      <c r="R61" s="2"/>
      <c r="S61" s="2"/>
      <c r="T61" s="2"/>
    </row>
    <row r="62" spans="1:20" x14ac:dyDescent="0.2">
      <c r="B62" s="27"/>
      <c r="C62" s="73" t="s">
        <v>60</v>
      </c>
      <c r="D62" s="74"/>
      <c r="E62" s="74"/>
      <c r="F62" s="74"/>
      <c r="G62" s="74"/>
      <c r="H62" s="74"/>
      <c r="I62" s="74"/>
    </row>
    <row r="63" spans="1:20" x14ac:dyDescent="0.2">
      <c r="C63" s="2"/>
      <c r="E63" s="2"/>
      <c r="F63" s="2"/>
      <c r="G63" s="2"/>
      <c r="H63" s="2"/>
      <c r="I63" s="2"/>
    </row>
    <row r="64" spans="1:20" x14ac:dyDescent="0.2">
      <c r="C64" s="2"/>
      <c r="E64" s="2"/>
      <c r="F64" s="2"/>
      <c r="G64" s="2"/>
      <c r="H64" s="2"/>
      <c r="I64" s="2"/>
    </row>
    <row r="65" spans="6:16" x14ac:dyDescent="0.2">
      <c r="F65" s="15"/>
      <c r="G65" s="15"/>
      <c r="H65" s="15"/>
      <c r="I65" s="15"/>
    </row>
    <row r="66" spans="6:16" x14ac:dyDescent="0.2">
      <c r="F66" s="15"/>
      <c r="G66" s="15"/>
      <c r="H66" s="15"/>
      <c r="I66" s="15"/>
    </row>
    <row r="67" spans="6:16" x14ac:dyDescent="0.2">
      <c r="F67" s="15"/>
      <c r="G67" s="15"/>
      <c r="H67" s="15"/>
      <c r="I67" s="15"/>
    </row>
    <row r="68" spans="6:16" x14ac:dyDescent="0.2">
      <c r="F68" s="15"/>
      <c r="G68" s="15"/>
      <c r="H68" s="15"/>
      <c r="I68" s="15"/>
    </row>
    <row r="69" spans="6:16" x14ac:dyDescent="0.2">
      <c r="F69" s="15"/>
      <c r="G69" s="15"/>
      <c r="H69" s="15"/>
      <c r="I69" s="15"/>
    </row>
    <row r="70" spans="6:16" x14ac:dyDescent="0.2">
      <c r="F70" s="15"/>
      <c r="G70" s="15"/>
      <c r="H70" s="15"/>
      <c r="I70" s="15"/>
      <c r="K70" s="1"/>
      <c r="L70" s="1"/>
      <c r="M70" s="1"/>
      <c r="P70" s="1"/>
    </row>
    <row r="71" spans="6:16" x14ac:dyDescent="0.2">
      <c r="F71" s="15"/>
      <c r="G71" s="15"/>
      <c r="H71" s="15"/>
      <c r="I71" s="15"/>
    </row>
    <row r="72" spans="6:16" x14ac:dyDescent="0.2">
      <c r="F72" s="15"/>
      <c r="G72" s="15"/>
      <c r="H72" s="15"/>
      <c r="I72" s="15"/>
    </row>
    <row r="73" spans="6:16" x14ac:dyDescent="0.2">
      <c r="F73" s="15"/>
      <c r="G73" s="15"/>
      <c r="H73" s="15"/>
      <c r="I73" s="15"/>
    </row>
    <row r="74" spans="6:16" x14ac:dyDescent="0.2">
      <c r="F74" s="15"/>
      <c r="G74" s="15"/>
      <c r="H74" s="15"/>
      <c r="I74" s="15"/>
    </row>
    <row r="75" spans="6:16" x14ac:dyDescent="0.2">
      <c r="F75" s="15"/>
      <c r="G75" s="15"/>
      <c r="H75" s="15"/>
      <c r="I75" s="15"/>
    </row>
    <row r="76" spans="6:16" x14ac:dyDescent="0.2">
      <c r="F76" s="15"/>
      <c r="G76" s="15"/>
      <c r="H76" s="15"/>
      <c r="I76" s="15"/>
    </row>
    <row r="77" spans="6:16" x14ac:dyDescent="0.2">
      <c r="F77" s="15"/>
      <c r="G77" s="15"/>
      <c r="H77" s="15"/>
      <c r="I77" s="15"/>
    </row>
    <row r="78" spans="6:16" x14ac:dyDescent="0.2">
      <c r="F78" s="15"/>
      <c r="G78" s="15"/>
      <c r="H78" s="15"/>
      <c r="I78" s="15"/>
    </row>
    <row r="79" spans="6:16" x14ac:dyDescent="0.2">
      <c r="F79" s="15"/>
      <c r="G79" s="15"/>
      <c r="H79" s="15"/>
      <c r="I79" s="15"/>
    </row>
    <row r="80" spans="6:16" x14ac:dyDescent="0.2">
      <c r="F80" s="15"/>
      <c r="G80" s="15"/>
      <c r="H80" s="15"/>
      <c r="I80" s="15"/>
    </row>
    <row r="81" spans="6:9" x14ac:dyDescent="0.2">
      <c r="F81" s="15"/>
      <c r="G81" s="15"/>
      <c r="H81" s="15"/>
      <c r="I81" s="15"/>
    </row>
    <row r="82" spans="6:9" x14ac:dyDescent="0.2">
      <c r="F82" s="15"/>
      <c r="G82" s="15"/>
      <c r="H82" s="15"/>
      <c r="I82" s="15"/>
    </row>
    <row r="83" spans="6:9" x14ac:dyDescent="0.2">
      <c r="F83" s="15"/>
      <c r="G83" s="15"/>
      <c r="H83" s="15"/>
      <c r="I83" s="15"/>
    </row>
    <row r="84" spans="6:9" x14ac:dyDescent="0.2">
      <c r="F84" s="15"/>
      <c r="G84" s="15"/>
      <c r="H84" s="15"/>
      <c r="I84" s="15"/>
    </row>
    <row r="85" spans="6:9" x14ac:dyDescent="0.2">
      <c r="F85" s="15"/>
      <c r="G85" s="15"/>
      <c r="H85" s="15"/>
      <c r="I85" s="15"/>
    </row>
    <row r="86" spans="6:9" x14ac:dyDescent="0.2">
      <c r="F86" s="15"/>
      <c r="G86" s="15"/>
      <c r="H86" s="15"/>
      <c r="I86" s="15"/>
    </row>
  </sheetData>
  <mergeCells count="13">
    <mergeCell ref="C62:I62"/>
    <mergeCell ref="C8:D8"/>
    <mergeCell ref="F12:G13"/>
    <mergeCell ref="H12:I13"/>
    <mergeCell ref="B1:I1"/>
    <mergeCell ref="B25:C25"/>
    <mergeCell ref="B27:C27"/>
    <mergeCell ref="F15:I15"/>
    <mergeCell ref="F25:I25"/>
    <mergeCell ref="E5:F5"/>
    <mergeCell ref="G6:H6"/>
    <mergeCell ref="E12:E13"/>
    <mergeCell ref="B3:E3"/>
  </mergeCells>
  <printOptions horizontalCentered="1" verticalCentered="1"/>
  <pageMargins left="0.31496062992125984" right="0.31496062992125984" top="0.35433070866141736" bottom="0.35433070866141736" header="0.11811023622047245" footer="0.11811023622047245"/>
  <pageSetup paperSize="9" scale="61" orientation="landscape" r:id="rId1"/>
  <headerFooter>
    <oddFooter>&amp;L&amp;A</oddFooter>
  </headerFooter>
  <ignoredErrors>
    <ignoredError sqref="F24:I27 G28 I28 I18 G19:G23 I19:I23 H28:H46 H19:H23 H48:H58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F58"/>
  <sheetViews>
    <sheetView tabSelected="1" topLeftCell="A21" zoomScale="75" zoomScaleNormal="75" workbookViewId="0">
      <selection activeCell="C62" sqref="C62"/>
    </sheetView>
  </sheetViews>
  <sheetFormatPr defaultColWidth="9" defaultRowHeight="15" x14ac:dyDescent="0.2"/>
  <cols>
    <col min="1" max="1" width="3" style="2" customWidth="1"/>
    <col min="2" max="2" width="5.85546875" style="2" bestFit="1" customWidth="1"/>
    <col min="3" max="3" width="110.5703125" style="3" customWidth="1"/>
    <col min="4" max="4" width="1" style="2" customWidth="1"/>
    <col min="5" max="6" width="17.28515625" style="36" customWidth="1"/>
    <col min="7" max="16384" width="9" style="2"/>
  </cols>
  <sheetData>
    <row r="1" spans="2:6" s="1" customFormat="1" ht="18" customHeight="1" x14ac:dyDescent="0.25">
      <c r="B1" s="85" t="str">
        <f>+'QUANTITATIVI TEORICI E SOGLIE'!B1:I1</f>
        <v>COMUNE DI PIADENA DRIZZONA</v>
      </c>
      <c r="C1" s="85"/>
      <c r="D1" s="85"/>
      <c r="E1" s="85"/>
      <c r="F1" s="85"/>
    </row>
    <row r="2" spans="2:6" s="1" customFormat="1" ht="8.25" customHeight="1" x14ac:dyDescent="0.25">
      <c r="B2" s="12"/>
      <c r="C2" s="13"/>
      <c r="D2" s="12"/>
      <c r="E2" s="35"/>
      <c r="F2" s="35"/>
    </row>
    <row r="3" spans="2:6" s="1" customFormat="1" ht="15.75" customHeight="1" x14ac:dyDescent="0.25">
      <c r="B3" s="85" t="s">
        <v>80</v>
      </c>
      <c r="C3" s="85"/>
      <c r="D3" s="85"/>
      <c r="E3" s="85"/>
      <c r="F3" s="85"/>
    </row>
    <row r="4" spans="2:6" ht="8.25" customHeight="1" x14ac:dyDescent="0.2"/>
    <row r="5" spans="2:6" x14ac:dyDescent="0.2">
      <c r="C5" s="4" t="s">
        <v>22</v>
      </c>
    </row>
    <row r="6" spans="2:6" ht="5.25" customHeight="1" x14ac:dyDescent="0.2"/>
    <row r="7" spans="2:6" ht="30" x14ac:dyDescent="0.2">
      <c r="C7" s="5" t="s">
        <v>45</v>
      </c>
      <c r="E7" s="5" t="s">
        <v>5</v>
      </c>
      <c r="F7" s="5" t="s">
        <v>20</v>
      </c>
    </row>
    <row r="8" spans="2:6" ht="6" customHeight="1" x14ac:dyDescent="0.2"/>
    <row r="9" spans="2:6" x14ac:dyDescent="0.2">
      <c r="C9" s="6" t="s">
        <v>0</v>
      </c>
      <c r="E9" s="37">
        <v>0.33234333992004395</v>
      </c>
      <c r="F9" s="37">
        <v>40.996379852294922</v>
      </c>
    </row>
    <row r="10" spans="2:6" x14ac:dyDescent="0.2">
      <c r="C10" s="6" t="s">
        <v>36</v>
      </c>
      <c r="E10" s="37">
        <v>0.38773390650749207</v>
      </c>
      <c r="F10" s="37">
        <v>73.793479919433594</v>
      </c>
    </row>
    <row r="11" spans="2:6" x14ac:dyDescent="0.2">
      <c r="C11" s="6" t="s">
        <v>1</v>
      </c>
      <c r="E11" s="37">
        <v>0.42729860544204712</v>
      </c>
      <c r="F11" s="37">
        <v>90.192031860351563</v>
      </c>
    </row>
    <row r="12" spans="2:6" x14ac:dyDescent="0.2">
      <c r="C12" s="6" t="s">
        <v>2</v>
      </c>
      <c r="E12" s="37">
        <v>0.45895031094551086</v>
      </c>
      <c r="F12" s="37">
        <v>110.85420989990234</v>
      </c>
    </row>
    <row r="13" spans="2:6" x14ac:dyDescent="0.2">
      <c r="C13" s="6" t="s">
        <v>3</v>
      </c>
      <c r="E13" s="37">
        <v>0.49060207605361938</v>
      </c>
      <c r="F13" s="37">
        <v>114.78985595703125</v>
      </c>
    </row>
    <row r="14" spans="2:6" x14ac:dyDescent="0.2">
      <c r="C14" s="6" t="s">
        <v>4</v>
      </c>
      <c r="E14" s="37">
        <v>0.51434087753295898</v>
      </c>
      <c r="F14" s="37">
        <v>118.88950347900391</v>
      </c>
    </row>
    <row r="15" spans="2:6" ht="7.5" customHeight="1" x14ac:dyDescent="0.2">
      <c r="C15" s="2"/>
    </row>
    <row r="16" spans="2:6" x14ac:dyDescent="0.2">
      <c r="B16" s="86" t="s">
        <v>38</v>
      </c>
      <c r="C16" s="87"/>
      <c r="D16" s="102"/>
      <c r="E16" s="100" t="s">
        <v>35</v>
      </c>
      <c r="F16" s="101"/>
    </row>
    <row r="17" spans="2:6" ht="6" customHeight="1" x14ac:dyDescent="0.2">
      <c r="C17" s="2"/>
      <c r="D17" s="103"/>
    </row>
    <row r="18" spans="2:6" ht="30" x14ac:dyDescent="0.2">
      <c r="B18" s="66" t="s">
        <v>19</v>
      </c>
      <c r="C18" s="67"/>
      <c r="D18" s="7"/>
      <c r="E18" s="5" t="s">
        <v>21</v>
      </c>
      <c r="F18" s="5" t="s">
        <v>20</v>
      </c>
    </row>
    <row r="19" spans="2:6" x14ac:dyDescent="0.2">
      <c r="B19" s="8">
        <v>1</v>
      </c>
      <c r="C19" s="9" t="s">
        <v>6</v>
      </c>
      <c r="D19" s="10"/>
      <c r="E19" s="37">
        <v>0.48863707935321443</v>
      </c>
      <c r="F19" s="37">
        <v>0.60152577736271251</v>
      </c>
    </row>
    <row r="20" spans="2:6" x14ac:dyDescent="0.2">
      <c r="B20" s="8">
        <v>2</v>
      </c>
      <c r="C20" s="9" t="s">
        <v>23</v>
      </c>
      <c r="D20" s="10"/>
      <c r="E20" s="37">
        <v>0.5002713194689421</v>
      </c>
      <c r="F20" s="37">
        <v>0.65791880918671253</v>
      </c>
    </row>
    <row r="21" spans="2:6" x14ac:dyDescent="0.2">
      <c r="B21" s="8">
        <v>3</v>
      </c>
      <c r="C21" s="9" t="s">
        <v>24</v>
      </c>
      <c r="D21" s="10"/>
      <c r="E21" s="37">
        <v>0.69805302003697378</v>
      </c>
      <c r="F21" s="37">
        <v>0.93048513713890657</v>
      </c>
    </row>
    <row r="22" spans="2:6" x14ac:dyDescent="0.2">
      <c r="B22" s="8">
        <v>4</v>
      </c>
      <c r="C22" s="9" t="s">
        <v>25</v>
      </c>
      <c r="D22" s="10"/>
      <c r="E22" s="37">
        <v>0.97494734535595051</v>
      </c>
      <c r="F22" s="37">
        <v>1.2921525548671207</v>
      </c>
    </row>
    <row r="23" spans="2:6" x14ac:dyDescent="0.2">
      <c r="B23" s="8">
        <v>5</v>
      </c>
      <c r="C23" s="9" t="s">
        <v>7</v>
      </c>
      <c r="D23" s="10"/>
      <c r="E23" s="37">
        <v>0.74458984180921572</v>
      </c>
      <c r="F23" s="37">
        <v>0.98123887026222278</v>
      </c>
    </row>
    <row r="24" spans="2:6" x14ac:dyDescent="0.2">
      <c r="B24" s="8">
        <v>6</v>
      </c>
      <c r="C24" s="9" t="s">
        <v>78</v>
      </c>
      <c r="D24" s="10"/>
      <c r="E24" s="37">
        <v>0.63988192347633688</v>
      </c>
      <c r="F24" s="37">
        <v>0.87409215013206865</v>
      </c>
    </row>
    <row r="25" spans="2:6" x14ac:dyDescent="0.2">
      <c r="B25" s="8">
        <v>7</v>
      </c>
      <c r="C25" s="9" t="s">
        <v>8</v>
      </c>
      <c r="D25" s="10"/>
      <c r="E25" s="37">
        <v>1.3961060400739476</v>
      </c>
      <c r="F25" s="37">
        <v>1.853451209343568</v>
      </c>
    </row>
    <row r="26" spans="2:6" x14ac:dyDescent="0.2">
      <c r="B26" s="8">
        <v>8</v>
      </c>
      <c r="C26" s="9" t="s">
        <v>9</v>
      </c>
      <c r="D26" s="10"/>
      <c r="E26" s="37">
        <v>1.1052505572707632</v>
      </c>
      <c r="F26" s="37">
        <v>1.4587000313927299</v>
      </c>
    </row>
    <row r="27" spans="2:6" x14ac:dyDescent="0.2">
      <c r="B27" s="8">
        <v>9</v>
      </c>
      <c r="C27" s="9" t="s">
        <v>10</v>
      </c>
      <c r="D27" s="10"/>
      <c r="E27" s="37">
        <v>1.2361355071958624</v>
      </c>
      <c r="F27" s="37">
        <v>1.6410374008653343</v>
      </c>
    </row>
    <row r="28" spans="2:6" x14ac:dyDescent="0.2">
      <c r="B28" s="8">
        <v>10</v>
      </c>
      <c r="C28" s="9" t="s">
        <v>26</v>
      </c>
      <c r="D28" s="10"/>
      <c r="E28" s="37">
        <v>1.0819821463846422</v>
      </c>
      <c r="F28" s="37">
        <v>1.2801220151185988</v>
      </c>
    </row>
    <row r="29" spans="2:6" x14ac:dyDescent="0.2">
      <c r="B29" s="8">
        <v>11</v>
      </c>
      <c r="C29" s="9" t="s">
        <v>76</v>
      </c>
      <c r="D29" s="10"/>
      <c r="E29" s="37">
        <v>1.6636929039550077</v>
      </c>
      <c r="F29" s="37">
        <v>2.1532742597253058</v>
      </c>
    </row>
    <row r="30" spans="2:6" x14ac:dyDescent="0.2">
      <c r="B30" s="8">
        <v>12</v>
      </c>
      <c r="C30" s="9" t="s">
        <v>77</v>
      </c>
      <c r="D30" s="10"/>
      <c r="E30" s="37">
        <v>0.69572613734116096</v>
      </c>
      <c r="F30" s="37">
        <v>0.93424466960602903</v>
      </c>
    </row>
    <row r="31" spans="2:6" x14ac:dyDescent="0.2">
      <c r="B31" s="8">
        <v>13</v>
      </c>
      <c r="C31" s="9" t="s">
        <v>27</v>
      </c>
      <c r="D31" s="10"/>
      <c r="E31" s="37">
        <v>1.4449696751966679</v>
      </c>
      <c r="F31" s="37">
        <v>1.9173633509189754</v>
      </c>
    </row>
    <row r="32" spans="2:6" x14ac:dyDescent="0.2">
      <c r="B32" s="8">
        <v>14</v>
      </c>
      <c r="C32" s="9" t="s">
        <v>11</v>
      </c>
      <c r="D32" s="10"/>
      <c r="E32" s="37">
        <v>1.6927785562533277</v>
      </c>
      <c r="F32" s="37">
        <v>2.2463227555123315</v>
      </c>
    </row>
    <row r="33" spans="2:6" x14ac:dyDescent="0.2">
      <c r="B33" s="8">
        <v>15</v>
      </c>
      <c r="C33" s="9" t="s">
        <v>28</v>
      </c>
      <c r="D33" s="10"/>
      <c r="E33" s="37">
        <v>0.4653686684670934</v>
      </c>
      <c r="F33" s="37">
        <v>0.65791880918671253</v>
      </c>
    </row>
    <row r="34" spans="2:6" x14ac:dyDescent="0.2">
      <c r="B34" s="8">
        <v>16</v>
      </c>
      <c r="C34" s="11" t="s">
        <v>39</v>
      </c>
      <c r="E34" s="37">
        <v>3.0248961890091048</v>
      </c>
      <c r="F34" s="37">
        <v>3.9475128551202752</v>
      </c>
    </row>
    <row r="35" spans="2:6" x14ac:dyDescent="0.2">
      <c r="B35" s="8">
        <v>17</v>
      </c>
      <c r="C35" s="9" t="s">
        <v>29</v>
      </c>
      <c r="D35" s="10"/>
      <c r="E35" s="37">
        <v>1.4949967863399616</v>
      </c>
      <c r="F35" s="37">
        <v>1.9831553035451062</v>
      </c>
    </row>
    <row r="36" spans="2:6" x14ac:dyDescent="0.2">
      <c r="B36" s="8">
        <v>18</v>
      </c>
      <c r="C36" s="9" t="s">
        <v>30</v>
      </c>
      <c r="D36" s="10"/>
      <c r="E36" s="37">
        <v>1.3961060400739476</v>
      </c>
      <c r="F36" s="37">
        <v>1.9681171736766159</v>
      </c>
    </row>
    <row r="37" spans="2:6" x14ac:dyDescent="0.2">
      <c r="B37" s="8">
        <v>19</v>
      </c>
      <c r="C37" s="9" t="s">
        <v>12</v>
      </c>
      <c r="D37" s="10"/>
      <c r="E37" s="37">
        <v>1.2681296415096133</v>
      </c>
      <c r="F37" s="37">
        <v>1.6823923476380065</v>
      </c>
    </row>
    <row r="38" spans="2:6" x14ac:dyDescent="0.2">
      <c r="B38" s="8">
        <v>20</v>
      </c>
      <c r="C38" s="9" t="s">
        <v>13</v>
      </c>
      <c r="D38" s="10"/>
      <c r="E38" s="2"/>
      <c r="F38" s="2"/>
    </row>
    <row r="39" spans="2:6" x14ac:dyDescent="0.2">
      <c r="B39" s="8">
        <v>21</v>
      </c>
      <c r="C39" s="9" t="s">
        <v>31</v>
      </c>
      <c r="D39" s="10"/>
      <c r="E39" s="37">
        <v>0.79694383564832239</v>
      </c>
      <c r="F39" s="37">
        <v>1.0573741757492268</v>
      </c>
    </row>
    <row r="40" spans="2:6" x14ac:dyDescent="0.2">
      <c r="B40" s="8">
        <v>22</v>
      </c>
      <c r="C40" s="9" t="s">
        <v>14</v>
      </c>
      <c r="D40" s="10"/>
      <c r="E40" s="37">
        <v>5.5844241602957903</v>
      </c>
      <c r="F40" s="37">
        <v>7.0801464429600536</v>
      </c>
    </row>
    <row r="41" spans="2:6" x14ac:dyDescent="0.2">
      <c r="B41" s="8">
        <v>23</v>
      </c>
      <c r="C41" s="9" t="s">
        <v>32</v>
      </c>
      <c r="D41" s="10"/>
      <c r="E41" s="37">
        <v>7.2597508536218518</v>
      </c>
      <c r="F41" s="37">
        <v>9.6178332783945155</v>
      </c>
    </row>
    <row r="42" spans="2:6" x14ac:dyDescent="0.2">
      <c r="B42" s="8">
        <v>24</v>
      </c>
      <c r="C42" s="9" t="s">
        <v>33</v>
      </c>
      <c r="D42" s="10"/>
      <c r="E42" s="37">
        <v>2.9085541345785</v>
      </c>
      <c r="F42" s="37">
        <v>3.6702469995412725</v>
      </c>
    </row>
    <row r="43" spans="2:6" x14ac:dyDescent="0.2">
      <c r="B43" s="8">
        <v>25</v>
      </c>
      <c r="C43" s="9" t="s">
        <v>15</v>
      </c>
      <c r="D43" s="10"/>
      <c r="E43" s="37">
        <v>2.6944845325211166</v>
      </c>
      <c r="F43" s="37">
        <v>3.5809579465870449</v>
      </c>
    </row>
    <row r="44" spans="2:6" x14ac:dyDescent="0.2">
      <c r="B44" s="8">
        <v>26</v>
      </c>
      <c r="C44" s="9" t="s">
        <v>16</v>
      </c>
      <c r="D44" s="10"/>
      <c r="E44" s="37">
        <v>1.791669302519342</v>
      </c>
      <c r="F44" s="37">
        <v>2.3760268497138695</v>
      </c>
    </row>
    <row r="45" spans="2:6" x14ac:dyDescent="0.2">
      <c r="B45" s="8">
        <v>27</v>
      </c>
      <c r="C45" s="9" t="s">
        <v>17</v>
      </c>
      <c r="D45" s="10"/>
      <c r="E45" s="37">
        <v>4.1883178428405046</v>
      </c>
      <c r="F45" s="37">
        <v>5.5528349216337567</v>
      </c>
    </row>
    <row r="46" spans="2:6" x14ac:dyDescent="0.2">
      <c r="B46" s="8">
        <v>28</v>
      </c>
      <c r="C46" s="9" t="s">
        <v>34</v>
      </c>
      <c r="D46" s="10"/>
      <c r="E46" s="37">
        <v>3.1877753425932895</v>
      </c>
      <c r="F46" s="37">
        <v>4.2200793623411181</v>
      </c>
    </row>
    <row r="47" spans="2:6" x14ac:dyDescent="0.2">
      <c r="B47" s="8">
        <v>29</v>
      </c>
      <c r="C47" s="11" t="s">
        <v>40</v>
      </c>
      <c r="D47" s="10"/>
      <c r="E47" s="37">
        <v>8.0508779332753164</v>
      </c>
      <c r="F47" s="37">
        <v>10.673322623570854</v>
      </c>
    </row>
    <row r="48" spans="2:6" x14ac:dyDescent="0.2">
      <c r="B48" s="8">
        <v>30</v>
      </c>
      <c r="C48" s="9" t="s">
        <v>18</v>
      </c>
      <c r="D48" s="10"/>
      <c r="E48" s="37">
        <v>1.5642203503333723</v>
      </c>
      <c r="F48" s="37">
        <v>2.5527249653029527</v>
      </c>
    </row>
    <row r="49" spans="2:6" x14ac:dyDescent="0.2">
      <c r="B49" s="8">
        <v>31</v>
      </c>
      <c r="C49" s="11" t="s">
        <v>71</v>
      </c>
      <c r="D49" s="10"/>
      <c r="E49" s="37">
        <v>2.4362050607326386</v>
      </c>
      <c r="F49" s="37">
        <v>3.2388402231759219</v>
      </c>
    </row>
    <row r="50" spans="2:6" x14ac:dyDescent="0.2">
      <c r="B50" s="8">
        <v>66</v>
      </c>
      <c r="C50" s="9" t="s">
        <v>73</v>
      </c>
      <c r="D50" s="10"/>
      <c r="E50" s="37">
        <v>0.19778168323169804</v>
      </c>
      <c r="F50" s="37">
        <v>0.26504728542653005</v>
      </c>
    </row>
    <row r="51" spans="2:6" ht="6" customHeight="1" x14ac:dyDescent="0.2">
      <c r="C51" s="2"/>
    </row>
    <row r="52" spans="2:6" x14ac:dyDescent="0.2">
      <c r="B52" s="86" t="s">
        <v>44</v>
      </c>
      <c r="C52" s="87"/>
      <c r="E52" s="38"/>
      <c r="F52" s="38"/>
    </row>
    <row r="53" spans="2:6" ht="6" customHeight="1" x14ac:dyDescent="0.2">
      <c r="C53" s="2"/>
    </row>
    <row r="54" spans="2:6" x14ac:dyDescent="0.2">
      <c r="B54" s="8" t="s">
        <v>42</v>
      </c>
      <c r="C54" s="11" t="s">
        <v>43</v>
      </c>
      <c r="E54" s="39" t="s">
        <v>41</v>
      </c>
      <c r="F54" s="37">
        <v>0.21</v>
      </c>
    </row>
    <row r="55" spans="2:6" x14ac:dyDescent="0.2">
      <c r="B55" s="8" t="s">
        <v>82</v>
      </c>
      <c r="C55" s="11" t="s">
        <v>83</v>
      </c>
      <c r="E55" s="39" t="s">
        <v>41</v>
      </c>
      <c r="F55" s="37">
        <v>0.05</v>
      </c>
    </row>
    <row r="56" spans="2:6" ht="6" customHeight="1" x14ac:dyDescent="0.2">
      <c r="C56" s="2"/>
    </row>
    <row r="57" spans="2:6" x14ac:dyDescent="0.2">
      <c r="B57" s="2" t="s">
        <v>61</v>
      </c>
      <c r="C57" s="3" t="s">
        <v>62</v>
      </c>
    </row>
    <row r="58" spans="2:6" x14ac:dyDescent="0.2">
      <c r="C58" s="99" t="s">
        <v>63</v>
      </c>
      <c r="D58" s="99"/>
      <c r="E58" s="99"/>
      <c r="F58" s="99"/>
    </row>
  </sheetData>
  <mergeCells count="8">
    <mergeCell ref="C58:F58"/>
    <mergeCell ref="B52:C52"/>
    <mergeCell ref="B1:F1"/>
    <mergeCell ref="B3:F3"/>
    <mergeCell ref="E16:F16"/>
    <mergeCell ref="D16:D17"/>
    <mergeCell ref="B18:C18"/>
    <mergeCell ref="B16:C16"/>
  </mergeCells>
  <phoneticPr fontId="0" type="noConversion"/>
  <printOptions horizontalCentered="1" verticalCentered="1"/>
  <pageMargins left="0.31496062992125984" right="0.31496062992125984" top="0.35433070866141736" bottom="0.35433070866141736" header="0.11811023622047245" footer="0.11811023622047245"/>
  <pageSetup paperSize="9" scale="66" orientation="landscape" r:id="rId1"/>
  <headerFooter>
    <oddFooter>&amp;L&amp;A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F52"/>
  <sheetViews>
    <sheetView topLeftCell="A14" zoomScale="75" zoomScaleNormal="75" workbookViewId="0">
      <selection activeCell="L49" sqref="L49"/>
    </sheetView>
  </sheetViews>
  <sheetFormatPr defaultColWidth="9" defaultRowHeight="15" x14ac:dyDescent="0.2"/>
  <cols>
    <col min="1" max="1" width="3" style="36" customWidth="1"/>
    <col min="2" max="2" width="5.85546875" style="36" bestFit="1" customWidth="1"/>
    <col min="3" max="3" width="117" style="58" bestFit="1" customWidth="1"/>
    <col min="4" max="4" width="1" style="36" customWidth="1"/>
    <col min="5" max="6" width="11.7109375" style="36" customWidth="1"/>
    <col min="7" max="16384" width="9" style="36"/>
  </cols>
  <sheetData>
    <row r="1" spans="2:6" s="38" customFormat="1" ht="18" customHeight="1" x14ac:dyDescent="0.2">
      <c r="B1" s="68" t="str">
        <f>+'TARIFFE '!B1:F1</f>
        <v>COMUNE DI PIADENA DRIZZONA</v>
      </c>
      <c r="C1" s="68"/>
      <c r="D1" s="68"/>
      <c r="E1" s="68"/>
      <c r="F1" s="68"/>
    </row>
    <row r="2" spans="2:6" s="38" customFormat="1" ht="8.25" customHeight="1" x14ac:dyDescent="0.2">
      <c r="B2" s="35"/>
      <c r="C2" s="57"/>
      <c r="D2" s="35"/>
      <c r="E2" s="35"/>
      <c r="F2" s="35"/>
    </row>
    <row r="3" spans="2:6" s="38" customFormat="1" ht="18" x14ac:dyDescent="0.2">
      <c r="B3" s="68" t="s">
        <v>81</v>
      </c>
      <c r="C3" s="68"/>
      <c r="D3" s="68"/>
      <c r="E3" s="68"/>
      <c r="F3" s="68"/>
    </row>
    <row r="4" spans="2:6" ht="8.25" customHeight="1" x14ac:dyDescent="0.2"/>
    <row r="5" spans="2:6" x14ac:dyDescent="0.2">
      <c r="C5" s="59" t="s">
        <v>67</v>
      </c>
    </row>
    <row r="6" spans="2:6" ht="5.25" customHeight="1" x14ac:dyDescent="0.2"/>
    <row r="7" spans="2:6" x14ac:dyDescent="0.2">
      <c r="C7" s="5" t="s">
        <v>45</v>
      </c>
      <c r="E7" s="33" t="s">
        <v>64</v>
      </c>
      <c r="F7" s="33" t="s">
        <v>54</v>
      </c>
    </row>
    <row r="8" spans="2:6" ht="6" customHeight="1" x14ac:dyDescent="0.2"/>
    <row r="9" spans="2:6" x14ac:dyDescent="0.2">
      <c r="C9" s="60" t="s">
        <v>0</v>
      </c>
      <c r="E9" s="34">
        <v>0.8399999737739563</v>
      </c>
      <c r="F9" s="34">
        <v>1</v>
      </c>
    </row>
    <row r="10" spans="2:6" x14ac:dyDescent="0.2">
      <c r="C10" s="60" t="s">
        <v>36</v>
      </c>
      <c r="E10" s="34">
        <v>0.98000001907348633</v>
      </c>
      <c r="F10" s="34">
        <v>1.7999999523162842</v>
      </c>
    </row>
    <row r="11" spans="2:6" x14ac:dyDescent="0.2">
      <c r="C11" s="60" t="s">
        <v>1</v>
      </c>
      <c r="E11" s="34">
        <v>1.0800000429153442</v>
      </c>
      <c r="F11" s="34">
        <v>2.2000000476837158</v>
      </c>
    </row>
    <row r="12" spans="2:6" x14ac:dyDescent="0.2">
      <c r="C12" s="60" t="s">
        <v>2</v>
      </c>
      <c r="E12" s="34">
        <v>1.1599999666213989</v>
      </c>
      <c r="F12" s="34">
        <v>2.7039999961853027</v>
      </c>
    </row>
    <row r="13" spans="2:6" x14ac:dyDescent="0.2">
      <c r="C13" s="60" t="s">
        <v>3</v>
      </c>
      <c r="E13" s="34">
        <v>1.2400000095367432</v>
      </c>
      <c r="F13" s="34">
        <v>2.7999999523162842</v>
      </c>
    </row>
    <row r="14" spans="2:6" x14ac:dyDescent="0.2">
      <c r="C14" s="60" t="s">
        <v>4</v>
      </c>
      <c r="E14" s="34">
        <v>1.2999999523162842</v>
      </c>
      <c r="F14" s="34">
        <v>2.9000000953674316</v>
      </c>
    </row>
    <row r="15" spans="2:6" ht="7.5" customHeight="1" x14ac:dyDescent="0.2">
      <c r="C15" s="36"/>
    </row>
    <row r="16" spans="2:6" x14ac:dyDescent="0.2">
      <c r="B16" s="69" t="s">
        <v>68</v>
      </c>
      <c r="C16" s="70"/>
      <c r="D16" s="71"/>
      <c r="E16" s="38"/>
      <c r="F16" s="38"/>
    </row>
    <row r="17" spans="2:6" ht="6" customHeight="1" x14ac:dyDescent="0.2">
      <c r="C17" s="36"/>
      <c r="D17" s="72"/>
    </row>
    <row r="18" spans="2:6" ht="15" customHeight="1" x14ac:dyDescent="0.2">
      <c r="B18" s="66" t="s">
        <v>19</v>
      </c>
      <c r="C18" s="67"/>
      <c r="D18" s="7"/>
      <c r="E18" s="33" t="s">
        <v>65</v>
      </c>
      <c r="F18" s="33" t="s">
        <v>66</v>
      </c>
    </row>
    <row r="19" spans="2:6" x14ac:dyDescent="0.2">
      <c r="B19" s="61">
        <v>1</v>
      </c>
      <c r="C19" s="62" t="s">
        <v>6</v>
      </c>
      <c r="D19" s="10"/>
      <c r="E19" s="34">
        <v>0.42</v>
      </c>
      <c r="F19" s="34">
        <v>3.2</v>
      </c>
    </row>
    <row r="20" spans="2:6" x14ac:dyDescent="0.2">
      <c r="B20" s="61">
        <v>2</v>
      </c>
      <c r="C20" s="62" t="s">
        <v>23</v>
      </c>
      <c r="D20" s="10"/>
      <c r="E20" s="34">
        <v>0.43</v>
      </c>
      <c r="F20" s="34">
        <v>3.5</v>
      </c>
    </row>
    <row r="21" spans="2:6" x14ac:dyDescent="0.2">
      <c r="B21" s="61">
        <v>3</v>
      </c>
      <c r="C21" s="62" t="s">
        <v>24</v>
      </c>
      <c r="D21" s="10"/>
      <c r="E21" s="34">
        <v>0.6</v>
      </c>
      <c r="F21" s="34">
        <v>4.95</v>
      </c>
    </row>
    <row r="22" spans="2:6" x14ac:dyDescent="0.2">
      <c r="B22" s="61">
        <v>4</v>
      </c>
      <c r="C22" s="62" t="s">
        <v>25</v>
      </c>
      <c r="D22" s="10"/>
      <c r="E22" s="34">
        <v>0.83799999999999997</v>
      </c>
      <c r="F22" s="34">
        <v>6.8739999999999997</v>
      </c>
    </row>
    <row r="23" spans="2:6" x14ac:dyDescent="0.2">
      <c r="B23" s="61">
        <v>5</v>
      </c>
      <c r="C23" s="62" t="s">
        <v>7</v>
      </c>
      <c r="D23" s="10"/>
      <c r="E23" s="34">
        <v>0.64</v>
      </c>
      <c r="F23" s="34">
        <v>5.22</v>
      </c>
    </row>
    <row r="24" spans="2:6" x14ac:dyDescent="0.2">
      <c r="B24" s="61">
        <v>6</v>
      </c>
      <c r="C24" s="62" t="s">
        <v>78</v>
      </c>
      <c r="D24" s="10"/>
      <c r="E24" s="34">
        <v>0.55000000000000004</v>
      </c>
      <c r="F24" s="34">
        <v>4.6500000000000004</v>
      </c>
    </row>
    <row r="25" spans="2:6" x14ac:dyDescent="0.2">
      <c r="B25" s="61">
        <v>7</v>
      </c>
      <c r="C25" s="62" t="s">
        <v>8</v>
      </c>
      <c r="D25" s="10"/>
      <c r="E25" s="34">
        <v>1.2</v>
      </c>
      <c r="F25" s="34">
        <v>9.86</v>
      </c>
    </row>
    <row r="26" spans="2:6" x14ac:dyDescent="0.2">
      <c r="B26" s="61">
        <v>8</v>
      </c>
      <c r="C26" s="62" t="s">
        <v>9</v>
      </c>
      <c r="D26" s="10"/>
      <c r="E26" s="34">
        <v>0.95</v>
      </c>
      <c r="F26" s="34">
        <v>7.76</v>
      </c>
    </row>
    <row r="27" spans="2:6" x14ac:dyDescent="0.2">
      <c r="B27" s="61">
        <v>9</v>
      </c>
      <c r="C27" s="62" t="s">
        <v>10</v>
      </c>
      <c r="D27" s="10"/>
      <c r="E27" s="34">
        <v>1.0625</v>
      </c>
      <c r="F27" s="34">
        <v>8.73</v>
      </c>
    </row>
    <row r="28" spans="2:6" x14ac:dyDescent="0.2">
      <c r="B28" s="61">
        <v>10</v>
      </c>
      <c r="C28" s="62" t="s">
        <v>26</v>
      </c>
      <c r="D28" s="10"/>
      <c r="E28" s="34">
        <v>0.93</v>
      </c>
      <c r="F28" s="34">
        <v>6.81</v>
      </c>
    </row>
    <row r="29" spans="2:6" x14ac:dyDescent="0.2">
      <c r="B29" s="61">
        <v>11</v>
      </c>
      <c r="C29" s="62" t="s">
        <v>76</v>
      </c>
      <c r="D29" s="10"/>
      <c r="E29" s="34">
        <v>1.43</v>
      </c>
      <c r="F29" s="34">
        <v>11.455</v>
      </c>
    </row>
    <row r="30" spans="2:6" x14ac:dyDescent="0.2">
      <c r="B30" s="61">
        <v>12</v>
      </c>
      <c r="C30" s="62" t="s">
        <v>77</v>
      </c>
      <c r="D30" s="10"/>
      <c r="E30" s="34">
        <v>0.59799999999999998</v>
      </c>
      <c r="F30" s="34">
        <v>4.97</v>
      </c>
    </row>
    <row r="31" spans="2:6" x14ac:dyDescent="0.2">
      <c r="B31" s="61">
        <v>13</v>
      </c>
      <c r="C31" s="62" t="s">
        <v>27</v>
      </c>
      <c r="D31" s="10"/>
      <c r="E31" s="34">
        <v>1.242</v>
      </c>
      <c r="F31" s="34">
        <v>10.199999999999999</v>
      </c>
    </row>
    <row r="32" spans="2:6" x14ac:dyDescent="0.2">
      <c r="B32" s="61">
        <v>14</v>
      </c>
      <c r="C32" s="62" t="s">
        <v>11</v>
      </c>
      <c r="D32" s="10"/>
      <c r="E32" s="34">
        <v>1.4550000000000001</v>
      </c>
      <c r="F32" s="34">
        <v>11.95</v>
      </c>
    </row>
    <row r="33" spans="2:6" x14ac:dyDescent="0.2">
      <c r="B33" s="61">
        <v>15</v>
      </c>
      <c r="C33" s="62" t="s">
        <v>28</v>
      </c>
      <c r="D33" s="10"/>
      <c r="E33" s="34">
        <v>0.4</v>
      </c>
      <c r="F33" s="34">
        <v>3.5</v>
      </c>
    </row>
    <row r="34" spans="2:6" x14ac:dyDescent="0.2">
      <c r="B34" s="61">
        <v>16</v>
      </c>
      <c r="C34" s="63" t="s">
        <v>39</v>
      </c>
      <c r="E34" s="34">
        <v>2.6</v>
      </c>
      <c r="F34" s="34">
        <v>21</v>
      </c>
    </row>
    <row r="35" spans="2:6" x14ac:dyDescent="0.2">
      <c r="B35" s="61">
        <v>17</v>
      </c>
      <c r="C35" s="62" t="s">
        <v>29</v>
      </c>
      <c r="D35" s="10"/>
      <c r="E35" s="34">
        <v>1.2849999999999999</v>
      </c>
      <c r="F35" s="34">
        <v>10.55</v>
      </c>
    </row>
    <row r="36" spans="2:6" x14ac:dyDescent="0.2">
      <c r="B36" s="61">
        <v>18</v>
      </c>
      <c r="C36" s="62" t="s">
        <v>30</v>
      </c>
      <c r="D36" s="10"/>
      <c r="E36" s="34">
        <v>1.2</v>
      </c>
      <c r="F36" s="34">
        <v>10.47</v>
      </c>
    </row>
    <row r="37" spans="2:6" x14ac:dyDescent="0.2">
      <c r="B37" s="61">
        <v>19</v>
      </c>
      <c r="C37" s="62" t="s">
        <v>12</v>
      </c>
      <c r="D37" s="10"/>
      <c r="E37" s="34">
        <v>1.0900000000000001</v>
      </c>
      <c r="F37" s="34">
        <v>8.9499999999999993</v>
      </c>
    </row>
    <row r="38" spans="2:6" x14ac:dyDescent="0.2">
      <c r="B38" s="61">
        <v>20</v>
      </c>
      <c r="C38" s="62" t="s">
        <v>13</v>
      </c>
      <c r="D38" s="55"/>
    </row>
    <row r="39" spans="2:6" x14ac:dyDescent="0.2">
      <c r="B39" s="61">
        <v>21</v>
      </c>
      <c r="C39" s="62" t="s">
        <v>31</v>
      </c>
      <c r="D39" s="10"/>
      <c r="E39" s="34">
        <v>0.68500000000000005</v>
      </c>
      <c r="F39" s="34">
        <v>5.6250249999999999</v>
      </c>
    </row>
    <row r="40" spans="2:6" x14ac:dyDescent="0.2">
      <c r="B40" s="61">
        <v>22</v>
      </c>
      <c r="C40" s="62" t="s">
        <v>14</v>
      </c>
      <c r="D40" s="10"/>
      <c r="E40" s="34">
        <v>4.8</v>
      </c>
      <c r="F40" s="34">
        <v>37.664999999999999</v>
      </c>
    </row>
    <row r="41" spans="2:6" x14ac:dyDescent="0.2">
      <c r="B41" s="61">
        <v>23</v>
      </c>
      <c r="C41" s="62" t="s">
        <v>32</v>
      </c>
      <c r="D41" s="10"/>
      <c r="E41" s="34">
        <v>6.24</v>
      </c>
      <c r="F41" s="34">
        <v>51.164999999999999</v>
      </c>
    </row>
    <row r="42" spans="2:6" x14ac:dyDescent="0.2">
      <c r="B42" s="61">
        <v>24</v>
      </c>
      <c r="C42" s="62" t="s">
        <v>33</v>
      </c>
      <c r="D42" s="10"/>
      <c r="E42" s="34">
        <v>2.5</v>
      </c>
      <c r="F42" s="34">
        <v>19.524999999999999</v>
      </c>
    </row>
    <row r="43" spans="2:6" x14ac:dyDescent="0.2">
      <c r="B43" s="61">
        <v>25</v>
      </c>
      <c r="C43" s="62" t="s">
        <v>15</v>
      </c>
      <c r="D43" s="10"/>
      <c r="E43" s="34">
        <v>2.3159999999999998</v>
      </c>
      <c r="F43" s="34">
        <v>19.05</v>
      </c>
    </row>
    <row r="44" spans="2:6" x14ac:dyDescent="0.2">
      <c r="B44" s="61">
        <v>26</v>
      </c>
      <c r="C44" s="62" t="s">
        <v>16</v>
      </c>
      <c r="D44" s="10"/>
      <c r="E44" s="34">
        <v>1.54</v>
      </c>
      <c r="F44" s="34">
        <v>12.64</v>
      </c>
    </row>
    <row r="45" spans="2:6" x14ac:dyDescent="0.2">
      <c r="B45" s="61">
        <v>27</v>
      </c>
      <c r="C45" s="62" t="s">
        <v>17</v>
      </c>
      <c r="D45" s="10"/>
      <c r="E45" s="34">
        <v>3.6</v>
      </c>
      <c r="F45" s="34">
        <v>29.54</v>
      </c>
    </row>
    <row r="46" spans="2:6" x14ac:dyDescent="0.2">
      <c r="B46" s="61">
        <v>28</v>
      </c>
      <c r="C46" s="62" t="s">
        <v>34</v>
      </c>
      <c r="D46" s="10"/>
      <c r="E46" s="34">
        <v>2.74</v>
      </c>
      <c r="F46" s="34">
        <v>22.45</v>
      </c>
    </row>
    <row r="47" spans="2:6" x14ac:dyDescent="0.2">
      <c r="B47" s="61">
        <v>29</v>
      </c>
      <c r="C47" s="63" t="s">
        <v>40</v>
      </c>
      <c r="D47" s="10"/>
      <c r="E47" s="34">
        <v>6.92</v>
      </c>
      <c r="F47" s="34">
        <v>56.78</v>
      </c>
    </row>
    <row r="48" spans="2:6" x14ac:dyDescent="0.2">
      <c r="B48" s="61">
        <v>30</v>
      </c>
      <c r="C48" s="62" t="s">
        <v>18</v>
      </c>
      <c r="D48" s="10"/>
      <c r="E48" s="34">
        <v>1.3445</v>
      </c>
      <c r="F48" s="34">
        <v>13.58</v>
      </c>
    </row>
    <row r="49" spans="2:6" x14ac:dyDescent="0.2">
      <c r="B49" s="61">
        <v>31</v>
      </c>
      <c r="C49" s="63" t="s">
        <v>71</v>
      </c>
      <c r="D49" s="10"/>
      <c r="E49" s="34">
        <v>2.0939999999999999</v>
      </c>
      <c r="F49" s="34">
        <v>17.23</v>
      </c>
    </row>
    <row r="50" spans="2:6" x14ac:dyDescent="0.2">
      <c r="B50" s="61">
        <v>66</v>
      </c>
      <c r="C50" s="62" t="s">
        <v>74</v>
      </c>
      <c r="D50" s="10"/>
      <c r="E50" s="34">
        <v>0.17</v>
      </c>
      <c r="F50" s="34">
        <v>1.41</v>
      </c>
    </row>
    <row r="52" spans="2:6" x14ac:dyDescent="0.2">
      <c r="C52" s="64"/>
    </row>
  </sheetData>
  <mergeCells count="5">
    <mergeCell ref="B18:C18"/>
    <mergeCell ref="B1:F1"/>
    <mergeCell ref="B3:F3"/>
    <mergeCell ref="B16:C16"/>
    <mergeCell ref="D16:D17"/>
  </mergeCells>
  <printOptions horizontalCentered="1" verticalCentered="1"/>
  <pageMargins left="0.31496062992125984" right="0.31496062992125984" top="0.35433070866141736" bottom="0.35433070866141736" header="0.11811023622047245" footer="0.11811023622047245"/>
  <pageSetup paperSize="9" scale="74" orientation="landscape" r:id="rId1"/>
  <headerFooter>
    <oddFooter>&amp;L&amp;A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3</vt:i4>
      </vt:variant>
    </vt:vector>
  </HeadingPairs>
  <TitlesOfParts>
    <vt:vector size="6" baseType="lpstr">
      <vt:lpstr>QUANTITATIVI TEORICI E SOGLIE</vt:lpstr>
      <vt:lpstr>TARIFFE </vt:lpstr>
      <vt:lpstr>COEFFICIENTI</vt:lpstr>
      <vt:lpstr>COEFFICIENTI!Area_stampa</vt:lpstr>
      <vt:lpstr>'QUANTITATIVI TEORICI E SOGLIE'!Area_stampa</vt:lpstr>
      <vt:lpstr>'TARIFFE '!Area_stampa</vt:lpstr>
    </vt:vector>
  </TitlesOfParts>
  <Company>Cosea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Cosea</dc:creator>
  <cp:lastModifiedBy>Marco Vallari</cp:lastModifiedBy>
  <cp:lastPrinted>2019-03-06T17:36:31Z</cp:lastPrinted>
  <dcterms:created xsi:type="dcterms:W3CDTF">2003-02-21T14:41:03Z</dcterms:created>
  <dcterms:modified xsi:type="dcterms:W3CDTF">2026-07-22T10:19:22Z</dcterms:modified>
</cp:coreProperties>
</file>