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.vallari\Desktop\TARIFFE 2026\"/>
    </mc:Choice>
  </mc:AlternateContent>
  <xr:revisionPtr revIDLastSave="0" documentId="13_ncr:1_{64F9575D-C649-4C75-A1B4-BA0822C71E2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QUANTITATIVI TEORICI E SOGLIE" sheetId="2" r:id="rId1"/>
    <sheet name="TARIFFE" sheetId="5" r:id="rId2"/>
    <sheet name="COEFFICIENTI" sheetId="3" r:id="rId3"/>
  </sheets>
  <definedNames>
    <definedName name="_xlnm.Print_Area" localSheetId="2">COEFFICIENTI!$B$1:$F$40</definedName>
    <definedName name="_xlnm.Print_Area" localSheetId="0">'QUANTITATIVI TEORICI E SOGLIE'!$B$1:$I$51</definedName>
    <definedName name="_xlnm.Print_Area" localSheetId="1">TARIFFE!$B$1:$F$40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2" l="1"/>
  <c r="H46" i="2" l="1"/>
  <c r="I46" i="2" s="1"/>
  <c r="H43" i="2"/>
  <c r="I43" i="2" s="1"/>
  <c r="G34" i="2"/>
  <c r="H29" i="2"/>
  <c r="I29" i="2" s="1"/>
  <c r="H28" i="2"/>
  <c r="I28" i="2" s="1"/>
  <c r="G47" i="2"/>
  <c r="H45" i="2"/>
  <c r="I45" i="2" s="1"/>
  <c r="G45" i="2"/>
  <c r="H44" i="2"/>
  <c r="I44" i="2" s="1"/>
  <c r="G44" i="2"/>
  <c r="G43" i="2"/>
  <c r="H42" i="2"/>
  <c r="I42" i="2" s="1"/>
  <c r="G42" i="2"/>
  <c r="H40" i="2"/>
  <c r="I40" i="2" s="1"/>
  <c r="G40" i="2"/>
  <c r="H39" i="2"/>
  <c r="I39" i="2" s="1"/>
  <c r="G39" i="2"/>
  <c r="H38" i="2"/>
  <c r="I38" i="2" s="1"/>
  <c r="G38" i="2"/>
  <c r="H37" i="2"/>
  <c r="I37" i="2" s="1"/>
  <c r="G37" i="2"/>
  <c r="H36" i="2"/>
  <c r="I36" i="2" s="1"/>
  <c r="G36" i="2"/>
  <c r="H35" i="2"/>
  <c r="I35" i="2" s="1"/>
  <c r="G35" i="2"/>
  <c r="H31" i="2"/>
  <c r="I31" i="2" s="1"/>
  <c r="G31" i="2"/>
  <c r="G29" i="2"/>
  <c r="G28" i="2"/>
  <c r="H47" i="2" l="1"/>
  <c r="I47" i="2" s="1"/>
  <c r="G46" i="2"/>
  <c r="H34" i="2"/>
  <c r="I34" i="2" s="1"/>
  <c r="G48" i="2"/>
  <c r="H48" i="2"/>
  <c r="I48" i="2" s="1"/>
  <c r="H32" i="2"/>
  <c r="I32" i="2" s="1"/>
  <c r="G33" i="2"/>
  <c r="H33" i="2"/>
  <c r="I33" i="2" s="1"/>
  <c r="G30" i="2"/>
  <c r="H30" i="2"/>
  <c r="I30" i="2" s="1"/>
  <c r="B1" i="5"/>
  <c r="B1" i="3" s="1"/>
  <c r="G18" i="2" l="1"/>
  <c r="H18" i="2" l="1"/>
  <c r="H19" i="2" l="1"/>
  <c r="H20" i="2"/>
  <c r="H21" i="2"/>
  <c r="H22" i="2"/>
  <c r="H23" i="2"/>
  <c r="I19" i="2" l="1"/>
  <c r="I20" i="2"/>
  <c r="I21" i="2"/>
  <c r="I22" i="2"/>
  <c r="I23" i="2"/>
  <c r="I18" i="2"/>
  <c r="G19" i="2"/>
  <c r="G20" i="2"/>
  <c r="G21" i="2"/>
  <c r="G22" i="2"/>
  <c r="G23" i="2"/>
</calcChain>
</file>

<file path=xl/sharedStrings.xml><?xml version="1.0" encoding="utf-8"?>
<sst xmlns="http://schemas.openxmlformats.org/spreadsheetml/2006/main" count="140" uniqueCount="74">
  <si>
    <t>1 componente</t>
  </si>
  <si>
    <t>3 componenti</t>
  </si>
  <si>
    <t>4 componenti</t>
  </si>
  <si>
    <t>5 componenti</t>
  </si>
  <si>
    <t>6 o più componenti</t>
  </si>
  <si>
    <t>Parte fissa a mq.</t>
  </si>
  <si>
    <t>Musei, biblioteche, scuole, associazioni, luoghi di culto</t>
  </si>
  <si>
    <t>Stabilimenti balneari</t>
  </si>
  <si>
    <t>Alberghi con ristorante</t>
  </si>
  <si>
    <t>Alberghi senza ristorante</t>
  </si>
  <si>
    <t>Case di cura e di riposo</t>
  </si>
  <si>
    <t>Edicola, farmacia, tabaccaio, plurilicenze</t>
  </si>
  <si>
    <t>Carrozzeria, autofficina, elettrauto</t>
  </si>
  <si>
    <t>Attività industriali con capannoni di produzione</t>
  </si>
  <si>
    <t>Ristoranti, trattorie, osterie, pizzerie, pub</t>
  </si>
  <si>
    <t>Supermercato, pane e pasta, macelleria, salumi e formaggi, generi alimentari</t>
  </si>
  <si>
    <t>Plurilicenze alimentari e/o miste</t>
  </si>
  <si>
    <t>Ortofrutta, pescherie, fiori e piante, pizza al taglio</t>
  </si>
  <si>
    <t>Discoteche, night club</t>
  </si>
  <si>
    <t>Attività</t>
  </si>
  <si>
    <t>Parte variabile</t>
  </si>
  <si>
    <t>Parte fissa</t>
  </si>
  <si>
    <t>TARIFFE UTENZE  DOMESTICHE</t>
  </si>
  <si>
    <t>Tariffa € / mq. effettivo</t>
  </si>
  <si>
    <t>2 componenti</t>
  </si>
  <si>
    <t>TARIFFE UTENZE NON DOMESTICHE</t>
  </si>
  <si>
    <t>€/Kg.</t>
  </si>
  <si>
    <t>A</t>
  </si>
  <si>
    <t>Conferimento Rifiuti Indifferenziati</t>
  </si>
  <si>
    <t>TARIFFE A CONFERIMENTO</t>
  </si>
  <si>
    <t>Numero Componenti</t>
  </si>
  <si>
    <t>UTENZE  DOMESTICHE</t>
  </si>
  <si>
    <t>UTENZE NON DOMESTICHE</t>
  </si>
  <si>
    <t>Kg.</t>
  </si>
  <si>
    <t>litri</t>
  </si>
  <si>
    <t>QUANTITATIVI ANNUI PER UTENZA</t>
  </si>
  <si>
    <t>QUANTITATIVI ANNUI PER METRO QUADRO</t>
  </si>
  <si>
    <t>COEFFICIENTE DI RAPPORTO KG./LITRO</t>
  </si>
  <si>
    <t>soglie minime di conferimento</t>
  </si>
  <si>
    <t>Kb</t>
  </si>
  <si>
    <t>Kd</t>
  </si>
  <si>
    <t>Calcolo soglia personalizzata</t>
  </si>
  <si>
    <t xml:space="preserve">QT quantitativi teorici </t>
  </si>
  <si>
    <t>+soglia minima annua / 365 * giorni reale occupazione</t>
  </si>
  <si>
    <t>+(soglia minima annua a mq. * mq. totali) / 365 * giorni reale occupazione</t>
  </si>
  <si>
    <t>CATEGORIE IN GIALLO AD OGGI NON HANNO UTENZE - quota calcolata in riferimento alle altre</t>
  </si>
  <si>
    <t>**</t>
  </si>
  <si>
    <t>Tariffe per la parte calcolata con il metodo normalizzato</t>
  </si>
  <si>
    <t>per la quota variabile va anche calcolata la parte a conferimento in base alla relativa tariffa</t>
  </si>
  <si>
    <t>Ka</t>
  </si>
  <si>
    <t xml:space="preserve">Kc </t>
  </si>
  <si>
    <t xml:space="preserve">Kd </t>
  </si>
  <si>
    <t xml:space="preserve"> UTENZE  DOMESTICHE</t>
  </si>
  <si>
    <t xml:space="preserve"> UTENZE NON DOMESTICHE</t>
  </si>
  <si>
    <t>PRODUZIONE ANNUA TOTALE RIFIUTI INDIFFERENZIATI IN CORRISPETTIVO</t>
  </si>
  <si>
    <t>K MEDI</t>
  </si>
  <si>
    <t>Rapporto soglia minima/QT</t>
  </si>
  <si>
    <t>Campeggi, distributori carburante, impianti sportivi</t>
  </si>
  <si>
    <t>Esposizioni, autosaloni</t>
  </si>
  <si>
    <t>Negozi abbigliamento, calzatura, libreria, cartoleria, ferramenta…e altri beni durevoli</t>
  </si>
  <si>
    <t>Attività artigianali tipo botteghe (falegname, idraulico, elettricista,parrucchiere …)</t>
  </si>
  <si>
    <t>Attività artigianali di produzione di beni specifici</t>
  </si>
  <si>
    <t>Bar, caffè, pasticcerie</t>
  </si>
  <si>
    <t>Uffici, agenzie</t>
  </si>
  <si>
    <t>Banche ed istituti di credito, studi professionali</t>
  </si>
  <si>
    <t>COMUNE DI TORRICELLA DEL PIZZO</t>
  </si>
  <si>
    <t>Negozi abbigliamento, calzature, libreria, cartoleria, ferramenta e altri beni durevoli</t>
  </si>
  <si>
    <t>Attività artigianali tipo botteghe : falegname, idraulico, elettricista, parrucchiere</t>
  </si>
  <si>
    <t>Ortofrutta, pescherie, fiori e piante</t>
  </si>
  <si>
    <t>Quantitativi teorici e soglie unitarie - rifiuti indifferenziati Anno 2026</t>
  </si>
  <si>
    <t>TARI - Tariffe Igiene Ambientale Anno 2026**</t>
  </si>
  <si>
    <t>COEFFICIENTI QUOTA FISSA E VARIABILE CALCOLATA TARIFFA RIFIUTI ANNO 2026</t>
  </si>
  <si>
    <t>B</t>
  </si>
  <si>
    <t>Conferimento Rifiuti biodegradabili (verde e sfalci)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</si>
</sst>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&quot;€&quot;\ * #,##0.00000_-;\-&quot;€&quot;\ * #,##0.00000_-;_-&quot;€&quot;\ * &quot;-&quot;??_-;_-@_-"/>
    <numFmt numFmtId="166" formatCode="_-* #,##0.0000_-;\-* #,##0.0000_-;_-* &quot;-&quot;??_-;_-@_-"/>
  </numFmts>
  <fonts count="8" x14ac:knownFonts="1">
    <font>
      <sz val="10"/>
      <name val="Arial"/>
    </font>
    <font>
      <sz val="10"/>
      <name val="Arial"/>
      <family val="2"/>
    </font>
    <font>
      <b/>
      <sz val="14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89">
    <xf numFmtId="0" fontId="0" fillId="0" borderId="0" xfId="0"/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3" fontId="3" fillId="2" borderId="1" xfId="3" applyFont="1" applyFill="1" applyBorder="1" applyAlignment="1">
      <alignment horizontal="center" vertical="center" wrapText="1"/>
    </xf>
    <xf numFmtId="166" fontId="3" fillId="2" borderId="1" xfId="3" applyNumberFormat="1" applyFont="1" applyFill="1" applyBorder="1" applyAlignment="1">
      <alignment horizontal="center" vertical="center" wrapText="1"/>
    </xf>
    <xf numFmtId="166" fontId="3" fillId="3" borderId="1" xfId="3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2" fontId="6" fillId="2" borderId="1" xfId="3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4" fillId="2" borderId="1" xfId="2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65" fontId="4" fillId="2" borderId="1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3" fontId="2" fillId="0" borderId="0" xfId="3" applyFont="1" applyAlignment="1">
      <alignment vertical="center"/>
    </xf>
    <xf numFmtId="166" fontId="2" fillId="0" borderId="0" xfId="3" applyNumberFormat="1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166" fontId="4" fillId="0" borderId="0" xfId="3" applyNumberFormat="1" applyFont="1" applyAlignment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43" fontId="3" fillId="0" borderId="7" xfId="3" applyFont="1" applyBorder="1" applyAlignment="1">
      <alignment vertical="center"/>
    </xf>
    <xf numFmtId="166" fontId="3" fillId="0" borderId="14" xfId="3" applyNumberFormat="1" applyFont="1" applyBorder="1" applyAlignment="1">
      <alignment vertical="center"/>
    </xf>
    <xf numFmtId="9" fontId="3" fillId="0" borderId="4" xfId="4" applyFont="1" applyBorder="1" applyAlignment="1">
      <alignment horizontal="center" vertical="center"/>
    </xf>
    <xf numFmtId="43" fontId="4" fillId="0" borderId="9" xfId="3" applyFont="1" applyBorder="1" applyAlignment="1">
      <alignment vertical="center"/>
    </xf>
    <xf numFmtId="166" fontId="4" fillId="0" borderId="9" xfId="3" applyNumberFormat="1" applyFont="1" applyBorder="1" applyAlignment="1">
      <alignment vertical="center"/>
    </xf>
    <xf numFmtId="166" fontId="4" fillId="0" borderId="10" xfId="3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12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49" fontId="4" fillId="0" borderId="14" xfId="0" applyNumberFormat="1" applyFont="1" applyBorder="1" applyAlignment="1">
      <alignment vertical="center"/>
    </xf>
    <xf numFmtId="43" fontId="4" fillId="0" borderId="0" xfId="3" applyFont="1" applyAlignment="1">
      <alignment vertical="center"/>
    </xf>
    <xf numFmtId="166" fontId="4" fillId="0" borderId="0" xfId="0" applyNumberFormat="1" applyFont="1" applyAlignment="1">
      <alignment vertical="center"/>
    </xf>
    <xf numFmtId="2" fontId="4" fillId="2" borderId="1" xfId="3" applyNumberFormat="1" applyFont="1" applyFill="1" applyBorder="1" applyAlignment="1">
      <alignment horizontal="center" vertical="center"/>
    </xf>
    <xf numFmtId="166" fontId="4" fillId="2" borderId="1" xfId="3" applyNumberFormat="1" applyFont="1" applyFill="1" applyBorder="1" applyAlignment="1">
      <alignment vertical="center"/>
    </xf>
    <xf numFmtId="166" fontId="4" fillId="3" borderId="1" xfId="3" applyNumberFormat="1" applyFont="1" applyFill="1" applyBorder="1" applyAlignment="1">
      <alignment vertical="center"/>
    </xf>
    <xf numFmtId="166" fontId="3" fillId="0" borderId="0" xfId="0" applyNumberFormat="1" applyFont="1" applyAlignment="1">
      <alignment vertical="center"/>
    </xf>
    <xf numFmtId="166" fontId="3" fillId="0" borderId="0" xfId="3" applyNumberFormat="1" applyFont="1" applyAlignment="1">
      <alignment vertical="center"/>
    </xf>
    <xf numFmtId="0" fontId="3" fillId="4" borderId="1" xfId="0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/>
    </xf>
    <xf numFmtId="2" fontId="4" fillId="4" borderId="1" xfId="3" applyNumberFormat="1" applyFont="1" applyFill="1" applyBorder="1" applyAlignment="1">
      <alignment horizontal="center" vertical="center"/>
    </xf>
    <xf numFmtId="166" fontId="4" fillId="4" borderId="1" xfId="3" applyNumberFormat="1" applyFont="1" applyFill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66" fontId="3" fillId="2" borderId="8" xfId="0" applyNumberFormat="1" applyFont="1" applyFill="1" applyBorder="1" applyAlignment="1">
      <alignment horizontal="center" vertical="center" wrapText="1"/>
    </xf>
    <xf numFmtId="166" fontId="3" fillId="2" borderId="10" xfId="0" applyNumberFormat="1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center" vertical="center" wrapText="1"/>
    </xf>
    <xf numFmtId="166" fontId="3" fillId="2" borderId="14" xfId="0" applyNumberFormat="1" applyFont="1" applyFill="1" applyBorder="1" applyAlignment="1">
      <alignment horizontal="center" vertical="center" wrapText="1"/>
    </xf>
    <xf numFmtId="166" fontId="3" fillId="3" borderId="8" xfId="0" applyNumberFormat="1" applyFont="1" applyFill="1" applyBorder="1" applyAlignment="1">
      <alignment horizontal="center" vertical="center" wrapText="1"/>
    </xf>
    <xf numFmtId="166" fontId="3" fillId="3" borderId="10" xfId="0" applyNumberFormat="1" applyFont="1" applyFill="1" applyBorder="1" applyAlignment="1">
      <alignment horizontal="center" vertical="center" wrapText="1"/>
    </xf>
    <xf numFmtId="166" fontId="3" fillId="3" borderId="13" xfId="0" applyNumberFormat="1" applyFont="1" applyFill="1" applyBorder="1" applyAlignment="1">
      <alignment horizontal="center" vertical="center" wrapText="1"/>
    </xf>
    <xf numFmtId="166" fontId="3" fillId="3" borderId="1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166" fontId="3" fillId="2" borderId="3" xfId="0" applyNumberFormat="1" applyFont="1" applyFill="1" applyBorder="1" applyAlignment="1">
      <alignment horizontal="center" vertical="center" wrapText="1"/>
    </xf>
    <xf numFmtId="166" fontId="3" fillId="2" borderId="4" xfId="0" applyNumberFormat="1" applyFont="1" applyFill="1" applyBorder="1" applyAlignment="1">
      <alignment horizontal="center" vertical="center" wrapText="1"/>
    </xf>
    <xf numFmtId="43" fontId="3" fillId="0" borderId="3" xfId="3" applyFont="1" applyBorder="1" applyAlignment="1">
      <alignment horizontal="center" vertical="center"/>
    </xf>
    <xf numFmtId="43" fontId="3" fillId="0" borderId="4" xfId="3" applyFont="1" applyBorder="1" applyAlignment="1">
      <alignment horizontal="center" vertical="center"/>
    </xf>
    <xf numFmtId="166" fontId="3" fillId="0" borderId="2" xfId="3" applyNumberFormat="1" applyFont="1" applyBorder="1" applyAlignment="1">
      <alignment horizontal="right" vertical="center"/>
    </xf>
    <xf numFmtId="166" fontId="3" fillId="0" borderId="3" xfId="3" applyNumberFormat="1" applyFont="1" applyBorder="1" applyAlignment="1">
      <alignment horizontal="right" vertical="center"/>
    </xf>
    <xf numFmtId="166" fontId="3" fillId="2" borderId="5" xfId="3" applyNumberFormat="1" applyFont="1" applyFill="1" applyBorder="1" applyAlignment="1">
      <alignment horizontal="center" vertical="center" wrapText="1"/>
    </xf>
    <xf numFmtId="166" fontId="3" fillId="2" borderId="15" xfId="3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/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</cellXfs>
  <cellStyles count="5">
    <cellStyle name="Euro" xfId="1" xr:uid="{00000000-0005-0000-0000-000000000000}"/>
    <cellStyle name="Migliaia" xfId="3" builtinId="3"/>
    <cellStyle name="Normale" xfId="0" builtinId="0"/>
    <cellStyle name="Percentuale" xfId="4" builtinId="5"/>
    <cellStyle name="Valuta" xfId="2" builtinId="4"/>
  </cellStyles>
  <dxfs count="0"/>
  <tableStyles count="0" defaultTableStyle="TableStyleMedium9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4"/>
  <sheetViews>
    <sheetView topLeftCell="A6" zoomScale="75" zoomScaleNormal="75" workbookViewId="0">
      <selection activeCell="E54" sqref="E54"/>
    </sheetView>
  </sheetViews>
  <sheetFormatPr defaultColWidth="9" defaultRowHeight="15" x14ac:dyDescent="0.2"/>
  <cols>
    <col min="1" max="1" width="3" style="9" customWidth="1"/>
    <col min="2" max="2" width="5.85546875" style="9" bestFit="1" customWidth="1"/>
    <col min="3" max="3" width="84" style="11" bestFit="1" customWidth="1"/>
    <col min="4" max="4" width="1" style="9" customWidth="1"/>
    <col min="5" max="5" width="9.5703125" style="39" customWidth="1"/>
    <col min="6" max="9" width="16.42578125" style="24" customWidth="1"/>
    <col min="10" max="10" width="10.85546875" style="9" bestFit="1" customWidth="1"/>
    <col min="11" max="11" width="9" style="9"/>
    <col min="12" max="12" width="2.85546875" style="9" bestFit="1" customWidth="1"/>
    <col min="13" max="13" width="14.5703125" style="9" bestFit="1" customWidth="1"/>
    <col min="14" max="16384" width="9" style="9"/>
  </cols>
  <sheetData>
    <row r="1" spans="2:9" s="12" customFormat="1" ht="18" x14ac:dyDescent="0.2">
      <c r="B1" s="53" t="s">
        <v>65</v>
      </c>
      <c r="C1" s="53"/>
      <c r="D1" s="53"/>
      <c r="E1" s="53"/>
      <c r="F1" s="53"/>
      <c r="G1" s="53"/>
      <c r="H1" s="53"/>
      <c r="I1" s="53"/>
    </row>
    <row r="2" spans="2:9" s="12" customFormat="1" ht="7.35" customHeight="1" x14ac:dyDescent="0.2">
      <c r="B2" s="8"/>
      <c r="C2" s="14"/>
      <c r="D2" s="8"/>
      <c r="E2" s="20"/>
      <c r="F2" s="21"/>
      <c r="G2" s="21"/>
      <c r="H2" s="21"/>
      <c r="I2" s="21"/>
    </row>
    <row r="3" spans="2:9" s="12" customFormat="1" ht="17.45" customHeight="1" x14ac:dyDescent="0.2">
      <c r="B3" s="53" t="s">
        <v>69</v>
      </c>
      <c r="C3" s="53"/>
      <c r="D3" s="53"/>
      <c r="E3" s="53"/>
      <c r="F3" s="53"/>
      <c r="G3" s="53"/>
      <c r="H3" s="53"/>
      <c r="I3" s="53"/>
    </row>
    <row r="4" spans="2:9" s="12" customFormat="1" ht="7.35" customHeight="1" x14ac:dyDescent="0.2">
      <c r="B4" s="8"/>
      <c r="C4" s="14"/>
      <c r="D4" s="8"/>
      <c r="E4" s="20"/>
      <c r="F4" s="21"/>
      <c r="G4" s="21"/>
      <c r="H4" s="21"/>
      <c r="I4" s="21"/>
    </row>
    <row r="5" spans="2:9" ht="30" x14ac:dyDescent="0.2">
      <c r="C5" s="22" t="s">
        <v>54</v>
      </c>
      <c r="D5" s="23"/>
      <c r="E5" s="75">
        <v>28090</v>
      </c>
      <c r="F5" s="76"/>
    </row>
    <row r="6" spans="2:9" x14ac:dyDescent="0.2">
      <c r="C6" s="25" t="s">
        <v>37</v>
      </c>
      <c r="D6" s="26"/>
      <c r="E6" s="27"/>
      <c r="F6" s="28">
        <v>0.18</v>
      </c>
      <c r="G6" s="77" t="s">
        <v>56</v>
      </c>
      <c r="H6" s="78"/>
      <c r="I6" s="29">
        <v>0.3</v>
      </c>
    </row>
    <row r="7" spans="2:9" s="12" customFormat="1" ht="7.35" customHeight="1" x14ac:dyDescent="0.2">
      <c r="B7" s="8"/>
      <c r="C7" s="14"/>
      <c r="D7" s="8"/>
      <c r="E7" s="20"/>
      <c r="F7" s="21"/>
      <c r="G7" s="21"/>
      <c r="H7" s="21"/>
      <c r="I7" s="21"/>
    </row>
    <row r="8" spans="2:9" x14ac:dyDescent="0.2">
      <c r="C8" s="61" t="s">
        <v>41</v>
      </c>
      <c r="D8" s="62"/>
      <c r="E8" s="30"/>
      <c r="F8" s="31"/>
      <c r="G8" s="31"/>
      <c r="H8" s="31"/>
      <c r="I8" s="32"/>
    </row>
    <row r="9" spans="2:9" x14ac:dyDescent="0.2">
      <c r="C9" s="33" t="s">
        <v>31</v>
      </c>
      <c r="D9" s="12"/>
      <c r="E9" s="34" t="s">
        <v>43</v>
      </c>
      <c r="F9" s="34"/>
      <c r="G9" s="34"/>
      <c r="H9" s="34"/>
      <c r="I9" s="35"/>
    </row>
    <row r="10" spans="2:9" x14ac:dyDescent="0.2">
      <c r="C10" s="36" t="s">
        <v>32</v>
      </c>
      <c r="D10" s="26"/>
      <c r="E10" s="37" t="s">
        <v>44</v>
      </c>
      <c r="F10" s="37"/>
      <c r="G10" s="37"/>
      <c r="H10" s="37"/>
      <c r="I10" s="38"/>
    </row>
    <row r="11" spans="2:9" s="12" customFormat="1" ht="7.35" customHeight="1" x14ac:dyDescent="0.2">
      <c r="B11" s="8"/>
      <c r="C11" s="14"/>
      <c r="D11" s="8"/>
      <c r="E11" s="20"/>
      <c r="F11" s="21"/>
      <c r="G11" s="21"/>
      <c r="H11" s="21"/>
      <c r="I11" s="21"/>
    </row>
    <row r="12" spans="2:9" ht="15" customHeight="1" x14ac:dyDescent="0.2">
      <c r="E12" s="79" t="s">
        <v>55</v>
      </c>
      <c r="F12" s="63" t="s">
        <v>42</v>
      </c>
      <c r="G12" s="64"/>
      <c r="H12" s="67" t="s">
        <v>38</v>
      </c>
      <c r="I12" s="68"/>
    </row>
    <row r="13" spans="2:9" ht="15" customHeight="1" x14ac:dyDescent="0.2">
      <c r="E13" s="80"/>
      <c r="F13" s="65"/>
      <c r="G13" s="66"/>
      <c r="H13" s="69"/>
      <c r="I13" s="70"/>
    </row>
    <row r="14" spans="2:9" ht="7.35" customHeight="1" x14ac:dyDescent="0.2">
      <c r="C14" s="9"/>
      <c r="F14" s="40"/>
      <c r="G14" s="40"/>
      <c r="H14" s="40"/>
    </row>
    <row r="15" spans="2:9" ht="15" customHeight="1" x14ac:dyDescent="0.2">
      <c r="C15" s="15" t="s">
        <v>31</v>
      </c>
      <c r="E15" s="4" t="s">
        <v>39</v>
      </c>
      <c r="F15" s="72" t="s">
        <v>35</v>
      </c>
      <c r="G15" s="73"/>
      <c r="H15" s="73"/>
      <c r="I15" s="74"/>
    </row>
    <row r="16" spans="2:9" ht="7.35" customHeight="1" x14ac:dyDescent="0.2">
      <c r="C16" s="9"/>
      <c r="F16" s="40"/>
      <c r="G16" s="40"/>
      <c r="H16" s="40"/>
    </row>
    <row r="17" spans="2:9" x14ac:dyDescent="0.2">
      <c r="C17" s="1" t="s">
        <v>30</v>
      </c>
      <c r="E17" s="3"/>
      <c r="F17" s="4" t="s">
        <v>33</v>
      </c>
      <c r="G17" s="4" t="s">
        <v>34</v>
      </c>
      <c r="H17" s="4" t="s">
        <v>33</v>
      </c>
      <c r="I17" s="4" t="s">
        <v>34</v>
      </c>
    </row>
    <row r="18" spans="2:9" x14ac:dyDescent="0.2">
      <c r="C18" s="16" t="s">
        <v>0</v>
      </c>
      <c r="E18" s="41">
        <v>0.8</v>
      </c>
      <c r="F18" s="42">
        <v>43.43716047439127</v>
      </c>
      <c r="G18" s="42">
        <f>+F18/$F$6</f>
        <v>241.31755819106263</v>
      </c>
      <c r="H18" s="43">
        <f t="shared" ref="H18:H23" si="0">+F18*$I$6</f>
        <v>13.031148142317381</v>
      </c>
      <c r="I18" s="43">
        <f>+H18/$F$6</f>
        <v>72.395267457318781</v>
      </c>
    </row>
    <row r="19" spans="2:9" x14ac:dyDescent="0.2">
      <c r="C19" s="16" t="s">
        <v>24</v>
      </c>
      <c r="E19" s="41">
        <v>1.6</v>
      </c>
      <c r="F19" s="42">
        <v>86.87432094878254</v>
      </c>
      <c r="G19" s="42">
        <f t="shared" ref="G19:G23" si="1">+F19/$F$6</f>
        <v>482.63511638212526</v>
      </c>
      <c r="H19" s="43">
        <f t="shared" si="0"/>
        <v>26.062296284634762</v>
      </c>
      <c r="I19" s="43">
        <f t="shared" ref="I19" si="2">+H19/$F$6</f>
        <v>144.79053491463756</v>
      </c>
    </row>
    <row r="20" spans="2:9" x14ac:dyDescent="0.2">
      <c r="C20" s="16" t="s">
        <v>1</v>
      </c>
      <c r="E20" s="41">
        <v>2</v>
      </c>
      <c r="F20" s="42">
        <v>108.59290118597816</v>
      </c>
      <c r="G20" s="42">
        <f t="shared" si="1"/>
        <v>603.29389547765652</v>
      </c>
      <c r="H20" s="43">
        <f t="shared" si="0"/>
        <v>32.577870355793451</v>
      </c>
      <c r="I20" s="43">
        <f t="shared" ref="I20" si="3">+H20/$F$6</f>
        <v>180.98816864329694</v>
      </c>
    </row>
    <row r="21" spans="2:9" x14ac:dyDescent="0.2">
      <c r="C21" s="16" t="s">
        <v>2</v>
      </c>
      <c r="E21" s="41">
        <v>2.6</v>
      </c>
      <c r="F21" s="42">
        <v>141.17077154177161</v>
      </c>
      <c r="G21" s="42">
        <f t="shared" si="1"/>
        <v>784.28206412095346</v>
      </c>
      <c r="H21" s="43">
        <f t="shared" si="0"/>
        <v>42.35123146253148</v>
      </c>
      <c r="I21" s="43">
        <f t="shared" ref="I21" si="4">+H21/$F$6</f>
        <v>235.28461923628601</v>
      </c>
    </row>
    <row r="22" spans="2:9" x14ac:dyDescent="0.2">
      <c r="C22" s="16" t="s">
        <v>3</v>
      </c>
      <c r="E22" s="41">
        <v>3.2</v>
      </c>
      <c r="F22" s="42">
        <v>173.74864189756508</v>
      </c>
      <c r="G22" s="42">
        <f t="shared" si="1"/>
        <v>965.27023276425052</v>
      </c>
      <c r="H22" s="43">
        <f t="shared" si="0"/>
        <v>52.124592569269524</v>
      </c>
      <c r="I22" s="43">
        <f t="shared" ref="I22" si="5">+H22/$F$6</f>
        <v>289.58106982927512</v>
      </c>
    </row>
    <row r="23" spans="2:9" x14ac:dyDescent="0.2">
      <c r="C23" s="16" t="s">
        <v>4</v>
      </c>
      <c r="E23" s="41">
        <v>3.7</v>
      </c>
      <c r="F23" s="42">
        <v>200.89686719405961</v>
      </c>
      <c r="G23" s="42">
        <f t="shared" si="1"/>
        <v>1116.0937066336646</v>
      </c>
      <c r="H23" s="43">
        <f t="shared" si="0"/>
        <v>60.269060158217883</v>
      </c>
      <c r="I23" s="43">
        <f t="shared" ref="I23" si="6">+H23/$F$6</f>
        <v>334.82811199009939</v>
      </c>
    </row>
    <row r="24" spans="2:9" ht="7.35" customHeight="1" x14ac:dyDescent="0.2">
      <c r="C24" s="9"/>
      <c r="E24" s="12"/>
      <c r="F24" s="44"/>
      <c r="G24" s="44"/>
      <c r="H24" s="44"/>
      <c r="I24" s="45"/>
    </row>
    <row r="25" spans="2:9" x14ac:dyDescent="0.2">
      <c r="B25" s="51" t="s">
        <v>32</v>
      </c>
      <c r="C25" s="52"/>
      <c r="E25" s="4" t="s">
        <v>40</v>
      </c>
      <c r="F25" s="72" t="s">
        <v>36</v>
      </c>
      <c r="G25" s="73"/>
      <c r="H25" s="73"/>
      <c r="I25" s="74"/>
    </row>
    <row r="26" spans="2:9" ht="7.35" customHeight="1" x14ac:dyDescent="0.2">
      <c r="C26" s="9"/>
      <c r="E26" s="12"/>
      <c r="F26" s="44"/>
      <c r="G26" s="44"/>
      <c r="H26" s="44"/>
      <c r="I26" s="45"/>
    </row>
    <row r="27" spans="2:9" x14ac:dyDescent="0.2">
      <c r="B27" s="57" t="s">
        <v>19</v>
      </c>
      <c r="C27" s="71"/>
      <c r="E27" s="3"/>
      <c r="F27" s="4" t="s">
        <v>33</v>
      </c>
      <c r="G27" s="4" t="s">
        <v>34</v>
      </c>
      <c r="H27" s="5" t="s">
        <v>33</v>
      </c>
      <c r="I27" s="5" t="s">
        <v>34</v>
      </c>
    </row>
    <row r="28" spans="2:9" x14ac:dyDescent="0.2">
      <c r="B28" s="17">
        <v>1</v>
      </c>
      <c r="C28" s="18" t="s">
        <v>6</v>
      </c>
      <c r="D28" s="2"/>
      <c r="E28" s="41">
        <v>3.4000000000000004</v>
      </c>
      <c r="F28" s="42">
        <v>0.50577513492874848</v>
      </c>
      <c r="G28" s="42">
        <f t="shared" ref="G28:G48" si="7">+F28/$F$6</f>
        <v>2.8098618607152694</v>
      </c>
      <c r="H28" s="43">
        <f t="shared" ref="H28:H48" si="8">+F28*$I$6</f>
        <v>0.15173254047862453</v>
      </c>
      <c r="I28" s="43">
        <f t="shared" ref="I28:I48" si="9">+H28/$F$6</f>
        <v>0.84295855821458077</v>
      </c>
    </row>
    <row r="29" spans="2:9" x14ac:dyDescent="0.2">
      <c r="B29" s="46">
        <v>2</v>
      </c>
      <c r="C29" s="47" t="s">
        <v>57</v>
      </c>
      <c r="D29" s="2"/>
      <c r="E29" s="48">
        <v>6.0299999999999994</v>
      </c>
      <c r="F29" s="49">
        <v>0.89700707753539788</v>
      </c>
      <c r="G29" s="49">
        <f t="shared" si="7"/>
        <v>4.9833726529744329</v>
      </c>
      <c r="H29" s="49">
        <f t="shared" si="8"/>
        <v>0.26910212326061933</v>
      </c>
      <c r="I29" s="49">
        <f t="shared" si="9"/>
        <v>1.4950117958923297</v>
      </c>
    </row>
    <row r="30" spans="2:9" x14ac:dyDescent="0.2">
      <c r="B30" s="46">
        <v>3</v>
      </c>
      <c r="C30" s="47" t="s">
        <v>7</v>
      </c>
      <c r="D30" s="2"/>
      <c r="E30" s="48">
        <v>4.1550000000000002</v>
      </c>
      <c r="F30" s="49">
        <v>0.61808696636145588</v>
      </c>
      <c r="G30" s="49">
        <f t="shared" si="7"/>
        <v>3.4338164797858663</v>
      </c>
      <c r="H30" s="49">
        <f t="shared" si="8"/>
        <v>0.18542608990843676</v>
      </c>
      <c r="I30" s="49">
        <f t="shared" si="9"/>
        <v>1.0301449439357597</v>
      </c>
    </row>
    <row r="31" spans="2:9" x14ac:dyDescent="0.2">
      <c r="B31" s="17">
        <v>4</v>
      </c>
      <c r="C31" s="18" t="s">
        <v>58</v>
      </c>
      <c r="D31" s="2"/>
      <c r="E31" s="41">
        <v>3.0249999999999999</v>
      </c>
      <c r="F31" s="42">
        <v>0.44999111269396003</v>
      </c>
      <c r="G31" s="42">
        <f t="shared" si="7"/>
        <v>2.4999506260775557</v>
      </c>
      <c r="H31" s="43">
        <f t="shared" si="8"/>
        <v>0.13499733380818801</v>
      </c>
      <c r="I31" s="43">
        <f t="shared" si="9"/>
        <v>0.74998518782326673</v>
      </c>
    </row>
    <row r="32" spans="2:9" x14ac:dyDescent="0.2">
      <c r="B32" s="46">
        <v>5</v>
      </c>
      <c r="C32" s="47" t="s">
        <v>8</v>
      </c>
      <c r="D32" s="2"/>
      <c r="E32" s="48">
        <v>9.86</v>
      </c>
      <c r="F32" s="49">
        <v>1.4667478912933705</v>
      </c>
      <c r="G32" s="49">
        <f>+F32/$F$6</f>
        <v>8.14859939607428</v>
      </c>
      <c r="H32" s="49">
        <f t="shared" si="8"/>
        <v>0.44002436738801115</v>
      </c>
      <c r="I32" s="49">
        <f t="shared" si="9"/>
        <v>2.4445798188222843</v>
      </c>
    </row>
    <row r="33" spans="2:9" x14ac:dyDescent="0.2">
      <c r="B33" s="46">
        <v>6</v>
      </c>
      <c r="C33" s="47" t="s">
        <v>9</v>
      </c>
      <c r="D33" s="2"/>
      <c r="E33" s="48">
        <v>7.02</v>
      </c>
      <c r="F33" s="49">
        <v>1.0442768962352393</v>
      </c>
      <c r="G33" s="49">
        <f t="shared" si="7"/>
        <v>5.8015383124179962</v>
      </c>
      <c r="H33" s="49">
        <f t="shared" si="8"/>
        <v>0.31328306887057178</v>
      </c>
      <c r="I33" s="49">
        <f t="shared" si="9"/>
        <v>1.7404614937253988</v>
      </c>
    </row>
    <row r="34" spans="2:9" x14ac:dyDescent="0.2">
      <c r="B34" s="46">
        <v>7</v>
      </c>
      <c r="C34" s="47" t="s">
        <v>10</v>
      </c>
      <c r="D34" s="2"/>
      <c r="E34" s="48">
        <v>8.004999999999999</v>
      </c>
      <c r="F34" s="49">
        <v>1.1908029279719503</v>
      </c>
      <c r="G34" s="49">
        <f t="shared" si="7"/>
        <v>6.6155718220663911</v>
      </c>
      <c r="H34" s="49">
        <f t="shared" si="8"/>
        <v>0.35724087839158508</v>
      </c>
      <c r="I34" s="49">
        <f t="shared" si="9"/>
        <v>1.9846715466199172</v>
      </c>
    </row>
    <row r="35" spans="2:9" x14ac:dyDescent="0.2">
      <c r="B35" s="17">
        <v>8</v>
      </c>
      <c r="C35" s="18" t="s">
        <v>63</v>
      </c>
      <c r="D35" s="2"/>
      <c r="E35" s="41">
        <v>8.7550000000000008</v>
      </c>
      <c r="F35" s="42">
        <v>1.3023709724415273</v>
      </c>
      <c r="G35" s="42">
        <f t="shared" si="7"/>
        <v>7.2353942913418186</v>
      </c>
      <c r="H35" s="43">
        <f t="shared" si="8"/>
        <v>0.39071129173245817</v>
      </c>
      <c r="I35" s="43">
        <f t="shared" si="9"/>
        <v>2.1706182874025455</v>
      </c>
    </row>
    <row r="36" spans="2:9" x14ac:dyDescent="0.2">
      <c r="B36" s="46">
        <v>9</v>
      </c>
      <c r="C36" s="47" t="s">
        <v>64</v>
      </c>
      <c r="D36" s="2"/>
      <c r="E36" s="48">
        <v>4.6400000000000006</v>
      </c>
      <c r="F36" s="49">
        <v>0.69023430178511569</v>
      </c>
      <c r="G36" s="49">
        <f t="shared" si="7"/>
        <v>3.8346350099173097</v>
      </c>
      <c r="H36" s="49">
        <f t="shared" si="8"/>
        <v>0.20707029053553469</v>
      </c>
      <c r="I36" s="49">
        <f t="shared" si="9"/>
        <v>1.1503905029751929</v>
      </c>
    </row>
    <row r="37" spans="2:9" x14ac:dyDescent="0.2">
      <c r="B37" s="17">
        <v>10</v>
      </c>
      <c r="C37" s="18" t="s">
        <v>59</v>
      </c>
      <c r="D37" s="2"/>
      <c r="E37" s="41">
        <v>8.1150000000000002</v>
      </c>
      <c r="F37" s="42">
        <v>1.2071662411608217</v>
      </c>
      <c r="G37" s="42">
        <f t="shared" si="7"/>
        <v>6.7064791175601206</v>
      </c>
      <c r="H37" s="43">
        <f t="shared" si="8"/>
        <v>0.36214987234824653</v>
      </c>
      <c r="I37" s="43">
        <f t="shared" si="9"/>
        <v>2.0119437352680363</v>
      </c>
    </row>
    <row r="38" spans="2:9" x14ac:dyDescent="0.2">
      <c r="B38" s="17">
        <v>11</v>
      </c>
      <c r="C38" s="18" t="s">
        <v>11</v>
      </c>
      <c r="D38" s="2"/>
      <c r="E38" s="41">
        <v>10.625</v>
      </c>
      <c r="F38" s="42">
        <v>1.5805472966523391</v>
      </c>
      <c r="G38" s="42">
        <f t="shared" si="7"/>
        <v>8.7808183147352175</v>
      </c>
      <c r="H38" s="43">
        <f t="shared" si="8"/>
        <v>0.47416418899570167</v>
      </c>
      <c r="I38" s="43">
        <f t="shared" si="9"/>
        <v>2.6342454944205649</v>
      </c>
    </row>
    <row r="39" spans="2:9" x14ac:dyDescent="0.2">
      <c r="B39" s="17">
        <v>12</v>
      </c>
      <c r="C39" s="18" t="s">
        <v>60</v>
      </c>
      <c r="D39" s="2"/>
      <c r="E39" s="41">
        <v>7.2</v>
      </c>
      <c r="F39" s="42">
        <v>1.071053226907938</v>
      </c>
      <c r="G39" s="42">
        <f t="shared" si="7"/>
        <v>5.9502957050441001</v>
      </c>
      <c r="H39" s="43">
        <f t="shared" si="8"/>
        <v>0.32131596807238139</v>
      </c>
      <c r="I39" s="43">
        <f t="shared" si="9"/>
        <v>1.7850887115132299</v>
      </c>
    </row>
    <row r="40" spans="2:9" x14ac:dyDescent="0.2">
      <c r="B40" s="17">
        <v>13</v>
      </c>
      <c r="C40" s="18" t="s">
        <v>12</v>
      </c>
      <c r="D40" s="2"/>
      <c r="E40" s="41">
        <v>8.5150000000000006</v>
      </c>
      <c r="F40" s="42">
        <v>1.2666691982112628</v>
      </c>
      <c r="G40" s="42">
        <f t="shared" si="7"/>
        <v>7.0370511011736827</v>
      </c>
      <c r="H40" s="43">
        <f t="shared" si="8"/>
        <v>0.3800007594633788</v>
      </c>
      <c r="I40" s="43">
        <f t="shared" si="9"/>
        <v>2.1111153303521046</v>
      </c>
    </row>
    <row r="41" spans="2:9" x14ac:dyDescent="0.2">
      <c r="B41" s="17">
        <v>14</v>
      </c>
      <c r="C41" s="18" t="s">
        <v>13</v>
      </c>
      <c r="D41" s="50"/>
      <c r="E41" s="9"/>
      <c r="F41" s="9">
        <v>0</v>
      </c>
      <c r="G41" s="9"/>
      <c r="H41" s="9"/>
      <c r="I41" s="9"/>
    </row>
    <row r="42" spans="2:9" x14ac:dyDescent="0.2">
      <c r="B42" s="46">
        <v>15</v>
      </c>
      <c r="C42" s="47" t="s">
        <v>61</v>
      </c>
      <c r="D42" s="2"/>
      <c r="E42" s="48">
        <v>6.71</v>
      </c>
      <c r="F42" s="49">
        <v>0.99816210452114773</v>
      </c>
      <c r="G42" s="49">
        <f t="shared" si="7"/>
        <v>5.5453450251174878</v>
      </c>
      <c r="H42" s="49">
        <f t="shared" si="8"/>
        <v>0.29944863135634431</v>
      </c>
      <c r="I42" s="49">
        <f t="shared" si="9"/>
        <v>1.6636035075352462</v>
      </c>
    </row>
    <row r="43" spans="2:9" x14ac:dyDescent="0.2">
      <c r="B43" s="46">
        <v>16</v>
      </c>
      <c r="C43" s="47" t="s">
        <v>14</v>
      </c>
      <c r="D43" s="2"/>
      <c r="E43" s="48">
        <v>50.275000000000006</v>
      </c>
      <c r="F43" s="49">
        <v>7.4787779142773037</v>
      </c>
      <c r="G43" s="49">
        <f t="shared" si="7"/>
        <v>41.548766190429468</v>
      </c>
      <c r="H43" s="49">
        <f t="shared" si="8"/>
        <v>2.2436333742831911</v>
      </c>
      <c r="I43" s="49">
        <f t="shared" si="9"/>
        <v>12.464629857128839</v>
      </c>
    </row>
    <row r="44" spans="2:9" x14ac:dyDescent="0.2">
      <c r="B44" s="17">
        <v>17</v>
      </c>
      <c r="C44" s="18" t="s">
        <v>62</v>
      </c>
      <c r="D44" s="2"/>
      <c r="E44" s="41">
        <v>40.644999999999996</v>
      </c>
      <c r="F44" s="42">
        <v>6.0462442232879354</v>
      </c>
      <c r="G44" s="42">
        <f t="shared" si="7"/>
        <v>33.590245684932974</v>
      </c>
      <c r="H44" s="43">
        <f t="shared" si="8"/>
        <v>1.8138732669863806</v>
      </c>
      <c r="I44" s="43">
        <f t="shared" si="9"/>
        <v>10.077073705479894</v>
      </c>
    </row>
    <row r="45" spans="2:9" x14ac:dyDescent="0.2">
      <c r="B45" s="17">
        <v>18</v>
      </c>
      <c r="C45" s="18" t="s">
        <v>15</v>
      </c>
      <c r="D45" s="2"/>
      <c r="E45" s="41">
        <v>16.990000000000002</v>
      </c>
      <c r="F45" s="42">
        <v>2.5273881007174817</v>
      </c>
      <c r="G45" s="42">
        <f t="shared" si="7"/>
        <v>14.04104500398601</v>
      </c>
      <c r="H45" s="43">
        <f t="shared" si="8"/>
        <v>0.75821643021524443</v>
      </c>
      <c r="I45" s="43">
        <f t="shared" si="9"/>
        <v>4.2123135011958022</v>
      </c>
    </row>
    <row r="46" spans="2:9" x14ac:dyDescent="0.2">
      <c r="B46" s="46">
        <v>19</v>
      </c>
      <c r="C46" s="47" t="s">
        <v>16</v>
      </c>
      <c r="D46" s="2"/>
      <c r="E46" s="48">
        <v>17</v>
      </c>
      <c r="F46" s="49">
        <v>2.5288756746437424</v>
      </c>
      <c r="G46" s="49">
        <f t="shared" si="7"/>
        <v>14.049309303576347</v>
      </c>
      <c r="H46" s="49">
        <f t="shared" si="8"/>
        <v>0.75866270239312272</v>
      </c>
      <c r="I46" s="49">
        <f t="shared" si="9"/>
        <v>4.2147927910729042</v>
      </c>
    </row>
    <row r="47" spans="2:9" x14ac:dyDescent="0.2">
      <c r="B47" s="46">
        <v>20</v>
      </c>
      <c r="C47" s="47" t="s">
        <v>17</v>
      </c>
      <c r="D47" s="2"/>
      <c r="E47" s="48">
        <v>67.66</v>
      </c>
      <c r="F47" s="49">
        <v>10.064925185082094</v>
      </c>
      <c r="G47" s="49">
        <f t="shared" si="7"/>
        <v>55.916251028233859</v>
      </c>
      <c r="H47" s="49">
        <f t="shared" si="8"/>
        <v>3.0194775555246283</v>
      </c>
      <c r="I47" s="49">
        <f t="shared" si="9"/>
        <v>16.774875308470158</v>
      </c>
    </row>
    <row r="48" spans="2:9" x14ac:dyDescent="0.2">
      <c r="B48" s="46">
        <v>21</v>
      </c>
      <c r="C48" s="47" t="s">
        <v>18</v>
      </c>
      <c r="D48" s="2"/>
      <c r="E48" s="48">
        <v>11.004999999999999</v>
      </c>
      <c r="F48" s="49">
        <v>1.6370751058502577</v>
      </c>
      <c r="G48" s="49">
        <f t="shared" si="7"/>
        <v>9.0948616991680993</v>
      </c>
      <c r="H48" s="49">
        <f t="shared" si="8"/>
        <v>0.49112253175507731</v>
      </c>
      <c r="I48" s="49">
        <f t="shared" si="9"/>
        <v>2.7284585097504297</v>
      </c>
    </row>
    <row r="49" spans="1:20" ht="6" customHeight="1" x14ac:dyDescent="0.2">
      <c r="A49" s="12"/>
      <c r="B49" s="12"/>
      <c r="C49" s="12"/>
      <c r="D49" s="12"/>
      <c r="E49" s="12"/>
      <c r="F49" s="44"/>
      <c r="G49" s="44"/>
      <c r="H49" s="44"/>
      <c r="I49" s="45"/>
    </row>
    <row r="50" spans="1:20" s="12" customFormat="1" ht="7.35" customHeight="1" x14ac:dyDescent="0.2">
      <c r="B50" s="8"/>
      <c r="C50" s="14"/>
      <c r="D50" s="8"/>
      <c r="E50" s="20"/>
      <c r="F50" s="21"/>
      <c r="G50" s="21"/>
      <c r="H50" s="21"/>
      <c r="I50" s="21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">
      <c r="B51" s="49"/>
      <c r="C51" s="59" t="s">
        <v>45</v>
      </c>
      <c r="D51" s="60"/>
      <c r="E51" s="60"/>
      <c r="F51" s="60"/>
      <c r="G51" s="60"/>
      <c r="H51" s="60"/>
      <c r="I51" s="60"/>
    </row>
    <row r="52" spans="1:20" x14ac:dyDescent="0.2">
      <c r="C52" s="9"/>
      <c r="E52" s="9"/>
      <c r="F52" s="9"/>
      <c r="G52" s="9"/>
      <c r="H52" s="9"/>
      <c r="I52" s="9"/>
    </row>
    <row r="53" spans="1:20" x14ac:dyDescent="0.2">
      <c r="C53" s="9"/>
      <c r="E53" s="9"/>
      <c r="F53" s="9"/>
      <c r="G53" s="9"/>
      <c r="H53" s="9"/>
      <c r="I53" s="9"/>
    </row>
    <row r="54" spans="1:20" x14ac:dyDescent="0.2">
      <c r="C54" s="9"/>
      <c r="E54" s="9"/>
      <c r="F54" s="9"/>
      <c r="G54" s="9"/>
      <c r="H54" s="9"/>
      <c r="I54" s="9"/>
    </row>
  </sheetData>
  <mergeCells count="13">
    <mergeCell ref="C51:I51"/>
    <mergeCell ref="C8:D8"/>
    <mergeCell ref="F12:G13"/>
    <mergeCell ref="H12:I13"/>
    <mergeCell ref="B1:I1"/>
    <mergeCell ref="B3:I3"/>
    <mergeCell ref="B25:C25"/>
    <mergeCell ref="B27:C27"/>
    <mergeCell ref="F15:I15"/>
    <mergeCell ref="F25:I25"/>
    <mergeCell ref="E5:F5"/>
    <mergeCell ref="G6:H6"/>
    <mergeCell ref="E12:E13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77" orientation="landscape" r:id="rId1"/>
  <headerFooter>
    <oddHeader>&amp;LSERVIZI D'IGIENE AMBIENTALE ANNO 2018&amp;RQUANTITATIVI TEORICI - SOGLIE - TARIFFE - COEFFICIENTI</oddHeader>
    <oddFooter>&amp;Rpag. &amp;P di &amp;N</oddFooter>
  </headerFooter>
  <ignoredErrors>
    <ignoredError sqref="F24:I27 I18 G19:G23 I19:I23 H19:H2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47"/>
  <sheetViews>
    <sheetView tabSelected="1" topLeftCell="A20" zoomScale="75" zoomScaleNormal="75" workbookViewId="0">
      <selection activeCell="C52" sqref="C52"/>
    </sheetView>
  </sheetViews>
  <sheetFormatPr defaultColWidth="9" defaultRowHeight="15" x14ac:dyDescent="0.2"/>
  <cols>
    <col min="1" max="1" width="3" style="9" customWidth="1"/>
    <col min="2" max="2" width="5.85546875" style="9" bestFit="1" customWidth="1"/>
    <col min="3" max="3" width="94.5703125" style="11" bestFit="1" customWidth="1"/>
    <col min="4" max="4" width="1" style="9" customWidth="1"/>
    <col min="5" max="6" width="17.28515625" style="9" customWidth="1"/>
    <col min="7" max="18" width="9" style="9"/>
    <col min="19" max="19" width="9.140625" style="9" bestFit="1" customWidth="1"/>
    <col min="20" max="20" width="10.140625" style="9" bestFit="1" customWidth="1"/>
    <col min="21" max="16384" width="9" style="9"/>
  </cols>
  <sheetData>
    <row r="1" spans="2:6" s="12" customFormat="1" ht="18" customHeight="1" x14ac:dyDescent="0.2">
      <c r="B1" s="53" t="str">
        <f>+'QUANTITATIVI TEORICI E SOGLIE'!B1:I1</f>
        <v>COMUNE DI TORRICELLA DEL PIZZO</v>
      </c>
      <c r="C1" s="53"/>
      <c r="D1" s="53"/>
      <c r="E1" s="53"/>
      <c r="F1" s="53"/>
    </row>
    <row r="2" spans="2:6" s="12" customFormat="1" ht="8.25" customHeight="1" x14ac:dyDescent="0.2">
      <c r="B2" s="8"/>
      <c r="C2" s="14"/>
      <c r="D2" s="8"/>
      <c r="E2" s="8"/>
      <c r="F2" s="8"/>
    </row>
    <row r="3" spans="2:6" s="12" customFormat="1" ht="15.75" customHeight="1" x14ac:dyDescent="0.2">
      <c r="B3" s="53" t="s">
        <v>70</v>
      </c>
      <c r="C3" s="53"/>
      <c r="D3" s="53"/>
      <c r="E3" s="53"/>
      <c r="F3" s="53"/>
    </row>
    <row r="4" spans="2:6" ht="8.25" customHeight="1" x14ac:dyDescent="0.2"/>
    <row r="5" spans="2:6" x14ac:dyDescent="0.2">
      <c r="C5" s="15" t="s">
        <v>22</v>
      </c>
    </row>
    <row r="6" spans="2:6" ht="5.25" customHeight="1" x14ac:dyDescent="0.2"/>
    <row r="7" spans="2:6" ht="30" x14ac:dyDescent="0.2">
      <c r="C7" s="1" t="s">
        <v>30</v>
      </c>
      <c r="E7" s="1" t="s">
        <v>5</v>
      </c>
      <c r="F7" s="1" t="s">
        <v>20</v>
      </c>
    </row>
    <row r="8" spans="2:6" ht="6" customHeight="1" x14ac:dyDescent="0.2"/>
    <row r="9" spans="2:6" x14ac:dyDescent="0.2">
      <c r="C9" s="16" t="s">
        <v>0</v>
      </c>
      <c r="E9" s="10">
        <v>0.50760954618453979</v>
      </c>
      <c r="F9" s="10">
        <v>90.730392456054688</v>
      </c>
    </row>
    <row r="10" spans="2:6" x14ac:dyDescent="0.2">
      <c r="C10" s="16" t="s">
        <v>24</v>
      </c>
      <c r="E10" s="10">
        <v>0.59221112728118896</v>
      </c>
      <c r="F10" s="10">
        <v>181.46078491210938</v>
      </c>
    </row>
    <row r="11" spans="2:6" x14ac:dyDescent="0.2">
      <c r="C11" s="16" t="s">
        <v>1</v>
      </c>
      <c r="E11" s="10">
        <v>0.65264087915420532</v>
      </c>
      <c r="F11" s="10">
        <v>232.49662780761719</v>
      </c>
    </row>
    <row r="12" spans="2:6" x14ac:dyDescent="0.2">
      <c r="C12" s="16" t="s">
        <v>2</v>
      </c>
      <c r="E12" s="10">
        <v>0.70098459720611572</v>
      </c>
      <c r="F12" s="10">
        <v>285.34707641601563</v>
      </c>
    </row>
    <row r="13" spans="2:6" x14ac:dyDescent="0.2">
      <c r="C13" s="16" t="s">
        <v>3</v>
      </c>
      <c r="E13" s="10">
        <v>0.7493283748626709</v>
      </c>
      <c r="F13" s="10">
        <v>348.74496459960938</v>
      </c>
    </row>
    <row r="14" spans="2:6" x14ac:dyDescent="0.2">
      <c r="C14" s="16" t="s">
        <v>4</v>
      </c>
      <c r="E14" s="10">
        <v>0.78558617830276489</v>
      </c>
      <c r="F14" s="10">
        <v>413.39035034179688</v>
      </c>
    </row>
    <row r="15" spans="2:6" ht="7.5" customHeight="1" x14ac:dyDescent="0.2">
      <c r="C15" s="9"/>
    </row>
    <row r="16" spans="2:6" x14ac:dyDescent="0.2">
      <c r="B16" s="51" t="s">
        <v>25</v>
      </c>
      <c r="C16" s="52"/>
      <c r="D16" s="54"/>
      <c r="E16" s="55" t="s">
        <v>23</v>
      </c>
      <c r="F16" s="56"/>
    </row>
    <row r="17" spans="2:6" ht="6" customHeight="1" x14ac:dyDescent="0.2">
      <c r="C17" s="9"/>
      <c r="D17" s="54"/>
    </row>
    <row r="18" spans="2:6" ht="30" x14ac:dyDescent="0.2">
      <c r="B18" s="57" t="s">
        <v>19</v>
      </c>
      <c r="C18" s="58"/>
      <c r="D18" s="2"/>
      <c r="E18" s="1" t="s">
        <v>21</v>
      </c>
      <c r="F18" s="1" t="s">
        <v>20</v>
      </c>
    </row>
    <row r="19" spans="2:6" x14ac:dyDescent="0.2">
      <c r="B19" s="17">
        <v>1</v>
      </c>
      <c r="C19" s="18" t="s">
        <v>6</v>
      </c>
      <c r="D19" s="2"/>
      <c r="E19" s="10">
        <v>0.39016643936981865</v>
      </c>
      <c r="F19" s="10">
        <v>0.62410223993782254</v>
      </c>
    </row>
    <row r="20" spans="2:6" x14ac:dyDescent="0.2">
      <c r="B20" s="17">
        <v>2</v>
      </c>
      <c r="C20" s="18" t="s">
        <v>57</v>
      </c>
      <c r="D20" s="2"/>
      <c r="E20" s="10">
        <v>0.69101769707106842</v>
      </c>
      <c r="F20" s="10">
        <v>1.1068636859435834</v>
      </c>
    </row>
    <row r="21" spans="2:6" x14ac:dyDescent="0.2">
      <c r="B21" s="17">
        <v>3</v>
      </c>
      <c r="C21" s="18" t="s">
        <v>7</v>
      </c>
      <c r="D21" s="2"/>
      <c r="E21" s="10">
        <v>0.47478085297151817</v>
      </c>
      <c r="F21" s="10">
        <v>0.76268966621992906</v>
      </c>
    </row>
    <row r="22" spans="2:6" x14ac:dyDescent="0.2">
      <c r="B22" s="17">
        <v>4</v>
      </c>
      <c r="C22" s="18" t="s">
        <v>58</v>
      </c>
      <c r="D22" s="2"/>
      <c r="E22" s="10">
        <v>0.34315845049262217</v>
      </c>
      <c r="F22" s="10">
        <v>0.55526743599309158</v>
      </c>
    </row>
    <row r="23" spans="2:6" x14ac:dyDescent="0.2">
      <c r="B23" s="17">
        <v>5</v>
      </c>
      <c r="C23" s="18" t="s">
        <v>8</v>
      </c>
      <c r="D23" s="2"/>
      <c r="E23" s="10">
        <v>1.1281921813559932</v>
      </c>
      <c r="F23" s="10">
        <v>1.809896382033312</v>
      </c>
    </row>
    <row r="24" spans="2:6" x14ac:dyDescent="0.2">
      <c r="B24" s="17">
        <v>6</v>
      </c>
      <c r="C24" s="18" t="s">
        <v>9</v>
      </c>
      <c r="D24" s="2"/>
      <c r="E24" s="10">
        <v>0.80383691520666778</v>
      </c>
      <c r="F24" s="10">
        <v>1.2885875263442428</v>
      </c>
    </row>
    <row r="25" spans="2:6" x14ac:dyDescent="0.2">
      <c r="B25" s="17">
        <v>7</v>
      </c>
      <c r="C25" s="18" t="s">
        <v>10</v>
      </c>
      <c r="D25" s="2"/>
      <c r="E25" s="10">
        <v>0.91665613334226714</v>
      </c>
      <c r="F25" s="10">
        <v>1.4693936358802369</v>
      </c>
    </row>
    <row r="26" spans="2:6" x14ac:dyDescent="0.2">
      <c r="B26" s="17">
        <v>8</v>
      </c>
      <c r="C26" s="18" t="s">
        <v>63</v>
      </c>
      <c r="D26" s="2"/>
      <c r="E26" s="10">
        <v>1.0012705749629214</v>
      </c>
      <c r="F26" s="10">
        <v>1.6070632437696986</v>
      </c>
    </row>
    <row r="27" spans="2:6" x14ac:dyDescent="0.2">
      <c r="B27" s="17">
        <v>9</v>
      </c>
      <c r="C27" s="18" t="s">
        <v>64</v>
      </c>
      <c r="D27" s="2"/>
      <c r="E27" s="10">
        <v>0.54529285029679031</v>
      </c>
      <c r="F27" s="10">
        <v>0.87741433946114722</v>
      </c>
    </row>
    <row r="28" spans="2:6" x14ac:dyDescent="0.2">
      <c r="B28" s="17">
        <v>10</v>
      </c>
      <c r="C28" s="18" t="s">
        <v>66</v>
      </c>
      <c r="D28" s="2"/>
      <c r="E28" s="10">
        <v>0.9307585215997396</v>
      </c>
      <c r="F28" s="10">
        <v>1.4895851153505459</v>
      </c>
    </row>
    <row r="29" spans="2:6" x14ac:dyDescent="0.2">
      <c r="B29" s="17">
        <v>11</v>
      </c>
      <c r="C29" s="18" t="s">
        <v>11</v>
      </c>
      <c r="D29" s="2"/>
      <c r="E29" s="10">
        <v>1.2175073069866524</v>
      </c>
      <c r="F29" s="10">
        <v>1.9503194451007082</v>
      </c>
    </row>
    <row r="30" spans="2:6" x14ac:dyDescent="0.2">
      <c r="B30" s="17">
        <v>12</v>
      </c>
      <c r="C30" s="18" t="s">
        <v>67</v>
      </c>
      <c r="D30" s="2"/>
      <c r="E30" s="10">
        <v>0.82734089563578861</v>
      </c>
      <c r="F30" s="10">
        <v>1.321628200727641</v>
      </c>
    </row>
    <row r="31" spans="2:6" x14ac:dyDescent="0.2">
      <c r="B31" s="17">
        <v>13</v>
      </c>
      <c r="C31" s="18" t="s">
        <v>12</v>
      </c>
      <c r="D31" s="2"/>
      <c r="E31" s="10">
        <v>0.97776648245798137</v>
      </c>
      <c r="F31" s="10">
        <v>1.5630090112585009</v>
      </c>
    </row>
    <row r="32" spans="2:6" x14ac:dyDescent="0.2">
      <c r="B32" s="17">
        <v>14</v>
      </c>
      <c r="C32" s="18" t="s">
        <v>13</v>
      </c>
      <c r="D32" s="50"/>
    </row>
    <row r="33" spans="2:6" x14ac:dyDescent="0.2">
      <c r="B33" s="17">
        <v>15</v>
      </c>
      <c r="C33" s="18" t="s">
        <v>61</v>
      </c>
      <c r="D33" s="2"/>
      <c r="E33" s="10">
        <v>0.77093128656798904</v>
      </c>
      <c r="F33" s="10">
        <v>1.2316840989199562</v>
      </c>
    </row>
    <row r="34" spans="2:6" x14ac:dyDescent="0.2">
      <c r="B34" s="17">
        <v>16</v>
      </c>
      <c r="C34" s="19" t="s">
        <v>14</v>
      </c>
      <c r="E34" s="10">
        <v>4.5503750941105663</v>
      </c>
      <c r="F34" s="10">
        <v>7.281804123859156</v>
      </c>
    </row>
    <row r="35" spans="2:6" x14ac:dyDescent="0.2">
      <c r="B35" s="17">
        <v>17</v>
      </c>
      <c r="C35" s="18" t="s">
        <v>62</v>
      </c>
      <c r="D35" s="2"/>
      <c r="E35" s="10">
        <v>3.4221829127545731</v>
      </c>
      <c r="F35" s="10">
        <v>5.4737435536670924</v>
      </c>
    </row>
    <row r="36" spans="2:6" x14ac:dyDescent="0.2">
      <c r="B36" s="17">
        <v>18</v>
      </c>
      <c r="C36" s="18" t="s">
        <v>15</v>
      </c>
      <c r="D36" s="2"/>
      <c r="E36" s="10">
        <v>1.9461313727443144</v>
      </c>
      <c r="F36" s="10">
        <v>3.1186754753758437</v>
      </c>
    </row>
    <row r="37" spans="2:6" x14ac:dyDescent="0.2">
      <c r="B37" s="17">
        <v>19</v>
      </c>
      <c r="C37" s="18" t="s">
        <v>16</v>
      </c>
      <c r="D37" s="2"/>
      <c r="E37" s="10">
        <v>1.9508322809059577</v>
      </c>
      <c r="F37" s="10">
        <v>3.1205111121611333</v>
      </c>
    </row>
    <row r="38" spans="2:6" x14ac:dyDescent="0.2">
      <c r="B38" s="17">
        <v>20</v>
      </c>
      <c r="C38" s="18" t="s">
        <v>68</v>
      </c>
      <c r="D38" s="2"/>
      <c r="E38" s="10">
        <v>5.6973702356582177</v>
      </c>
      <c r="F38" s="10">
        <v>9.1265774297570115</v>
      </c>
    </row>
    <row r="39" spans="2:6" x14ac:dyDescent="0.2">
      <c r="B39" s="17">
        <v>21</v>
      </c>
      <c r="C39" s="18" t="s">
        <v>18</v>
      </c>
      <c r="D39" s="2"/>
      <c r="E39" s="10">
        <v>1.2598145838348893</v>
      </c>
      <c r="F39" s="10">
        <v>2.0200720674380839</v>
      </c>
    </row>
    <row r="40" spans="2:6" x14ac:dyDescent="0.2">
      <c r="B40" s="11"/>
      <c r="D40" s="11"/>
      <c r="E40" s="11"/>
      <c r="F40" s="11"/>
    </row>
    <row r="41" spans="2:6" s="82" customFormat="1" x14ac:dyDescent="0.2">
      <c r="B41" s="83" t="s">
        <v>29</v>
      </c>
      <c r="C41" s="84"/>
      <c r="E41" s="12"/>
      <c r="F41" s="12"/>
    </row>
    <row r="42" spans="2:6" s="82" customFormat="1" ht="6" customHeight="1" x14ac:dyDescent="0.2">
      <c r="E42" s="9"/>
      <c r="F42" s="9"/>
    </row>
    <row r="43" spans="2:6" s="82" customFormat="1" x14ac:dyDescent="0.2">
      <c r="B43" s="85" t="s">
        <v>27</v>
      </c>
      <c r="C43" s="86" t="s">
        <v>28</v>
      </c>
      <c r="E43" s="13" t="s">
        <v>26</v>
      </c>
      <c r="F43" s="10">
        <v>0.21</v>
      </c>
    </row>
    <row r="44" spans="2:6" s="82" customFormat="1" x14ac:dyDescent="0.2">
      <c r="B44" s="85" t="s">
        <v>72</v>
      </c>
      <c r="C44" s="86" t="s">
        <v>73</v>
      </c>
      <c r="E44" s="13" t="s">
        <v>26</v>
      </c>
      <c r="F44" s="10">
        <v>0.05</v>
      </c>
    </row>
    <row r="45" spans="2:6" s="82" customFormat="1" ht="6" customHeight="1" x14ac:dyDescent="0.2">
      <c r="E45" s="9"/>
      <c r="F45" s="9"/>
    </row>
    <row r="46" spans="2:6" s="82" customFormat="1" x14ac:dyDescent="0.2">
      <c r="B46" s="82" t="s">
        <v>46</v>
      </c>
      <c r="C46" s="87" t="s">
        <v>47</v>
      </c>
      <c r="E46" s="9"/>
      <c r="F46" s="9"/>
    </row>
    <row r="47" spans="2:6" s="82" customFormat="1" x14ac:dyDescent="0.2">
      <c r="C47" s="88" t="s">
        <v>48</v>
      </c>
      <c r="D47" s="88"/>
      <c r="E47" s="88"/>
      <c r="F47" s="88"/>
    </row>
  </sheetData>
  <mergeCells count="8">
    <mergeCell ref="C47:F47"/>
    <mergeCell ref="B41:C41"/>
    <mergeCell ref="B1:F1"/>
    <mergeCell ref="B3:F3"/>
    <mergeCell ref="B16:C16"/>
    <mergeCell ref="D16:D17"/>
    <mergeCell ref="E16:F16"/>
    <mergeCell ref="B18:C18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84" orientation="landscape" r:id="rId1"/>
  <headerFooter>
    <oddHeader>&amp;LSERVIZI D'IGIENE AMBIENTALE ANNO 2018&amp;RQUANTITATIVI TEORICI - SOGLIE - TARIFFE - COEFFICIENTI</oddHeader>
    <oddFooter>&amp;Rpag.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40"/>
  <sheetViews>
    <sheetView zoomScale="75" zoomScaleNormal="75" workbookViewId="0">
      <selection activeCell="C45" sqref="C45"/>
    </sheetView>
  </sheetViews>
  <sheetFormatPr defaultColWidth="9" defaultRowHeight="15" x14ac:dyDescent="0.2"/>
  <cols>
    <col min="1" max="1" width="3" style="9" customWidth="1"/>
    <col min="2" max="2" width="5.85546875" style="9" bestFit="1" customWidth="1"/>
    <col min="3" max="3" width="94.5703125" style="11" bestFit="1" customWidth="1"/>
    <col min="4" max="4" width="1" style="9" customWidth="1"/>
    <col min="5" max="6" width="17.28515625" style="9" customWidth="1"/>
    <col min="7" max="16384" width="9" style="9"/>
  </cols>
  <sheetData>
    <row r="1" spans="2:6" s="12" customFormat="1" ht="18" customHeight="1" x14ac:dyDescent="0.2">
      <c r="B1" s="53" t="str">
        <f>+TARIFFE!B1</f>
        <v>COMUNE DI TORRICELLA DEL PIZZO</v>
      </c>
      <c r="C1" s="53"/>
      <c r="D1" s="53"/>
      <c r="E1" s="53"/>
      <c r="F1" s="53"/>
    </row>
    <row r="2" spans="2:6" s="12" customFormat="1" ht="8.25" customHeight="1" x14ac:dyDescent="0.2">
      <c r="B2" s="8"/>
      <c r="C2" s="14"/>
      <c r="D2" s="8"/>
      <c r="E2" s="8"/>
      <c r="F2" s="8"/>
    </row>
    <row r="3" spans="2:6" s="12" customFormat="1" ht="18" x14ac:dyDescent="0.2">
      <c r="B3" s="53" t="s">
        <v>71</v>
      </c>
      <c r="C3" s="53"/>
      <c r="D3" s="53"/>
      <c r="E3" s="53"/>
      <c r="F3" s="53"/>
    </row>
    <row r="4" spans="2:6" ht="8.25" customHeight="1" x14ac:dyDescent="0.2"/>
    <row r="5" spans="2:6" x14ac:dyDescent="0.2">
      <c r="C5" s="15" t="s">
        <v>52</v>
      </c>
    </row>
    <row r="6" spans="2:6" ht="5.25" customHeight="1" x14ac:dyDescent="0.2"/>
    <row r="7" spans="2:6" x14ac:dyDescent="0.2">
      <c r="C7" s="1" t="s">
        <v>30</v>
      </c>
      <c r="E7" s="6" t="s">
        <v>49</v>
      </c>
      <c r="F7" s="6" t="s">
        <v>39</v>
      </c>
    </row>
    <row r="8" spans="2:6" ht="6" customHeight="1" x14ac:dyDescent="0.2"/>
    <row r="9" spans="2:6" x14ac:dyDescent="0.2">
      <c r="C9" s="16" t="s">
        <v>0</v>
      </c>
      <c r="E9" s="7">
        <v>0.8399999737739563</v>
      </c>
      <c r="F9" s="7">
        <v>0.80000001192092896</v>
      </c>
    </row>
    <row r="10" spans="2:6" x14ac:dyDescent="0.2">
      <c r="C10" s="16" t="s">
        <v>24</v>
      </c>
      <c r="E10" s="7">
        <v>0.98000001907348633</v>
      </c>
      <c r="F10" s="7">
        <v>1.6000000238418579</v>
      </c>
    </row>
    <row r="11" spans="2:6" x14ac:dyDescent="0.2">
      <c r="C11" s="16" t="s">
        <v>1</v>
      </c>
      <c r="E11" s="7">
        <v>1.0800000429153442</v>
      </c>
      <c r="F11" s="7">
        <v>2.0499999523162842</v>
      </c>
    </row>
    <row r="12" spans="2:6" x14ac:dyDescent="0.2">
      <c r="C12" s="16" t="s">
        <v>2</v>
      </c>
      <c r="E12" s="7">
        <v>1.1599999666213989</v>
      </c>
      <c r="F12" s="7">
        <v>2.5160000324249268</v>
      </c>
    </row>
    <row r="13" spans="2:6" x14ac:dyDescent="0.2">
      <c r="C13" s="16" t="s">
        <v>3</v>
      </c>
      <c r="E13" s="7">
        <v>1.2400000095367432</v>
      </c>
      <c r="F13" s="7">
        <v>3.0750000476837158</v>
      </c>
    </row>
    <row r="14" spans="2:6" x14ac:dyDescent="0.2">
      <c r="C14" s="16" t="s">
        <v>4</v>
      </c>
      <c r="E14" s="7">
        <v>1.2999999523162842</v>
      </c>
      <c r="F14" s="7">
        <v>3.6449999809265137</v>
      </c>
    </row>
    <row r="15" spans="2:6" ht="7.5" customHeight="1" x14ac:dyDescent="0.2">
      <c r="C15" s="9"/>
    </row>
    <row r="16" spans="2:6" x14ac:dyDescent="0.2">
      <c r="B16" s="51" t="s">
        <v>53</v>
      </c>
      <c r="C16" s="52"/>
      <c r="D16" s="54"/>
      <c r="E16" s="12"/>
      <c r="F16" s="12"/>
    </row>
    <row r="17" spans="2:6" ht="6" customHeight="1" x14ac:dyDescent="0.2">
      <c r="C17" s="9"/>
      <c r="D17" s="81"/>
    </row>
    <row r="18" spans="2:6" ht="15" customHeight="1" x14ac:dyDescent="0.2">
      <c r="B18" s="57" t="s">
        <v>19</v>
      </c>
      <c r="C18" s="58"/>
      <c r="D18" s="2"/>
      <c r="E18" s="6" t="s">
        <v>50</v>
      </c>
      <c r="F18" s="6" t="s">
        <v>51</v>
      </c>
    </row>
    <row r="19" spans="2:6" x14ac:dyDescent="0.2">
      <c r="B19" s="17">
        <v>1</v>
      </c>
      <c r="C19" s="18" t="s">
        <v>6</v>
      </c>
      <c r="D19" s="2"/>
      <c r="E19" s="7">
        <v>0.41499999999999998</v>
      </c>
      <c r="F19" s="7">
        <v>3.4</v>
      </c>
    </row>
    <row r="20" spans="2:6" x14ac:dyDescent="0.2">
      <c r="B20" s="17">
        <v>2</v>
      </c>
      <c r="C20" s="18" t="s">
        <v>57</v>
      </c>
      <c r="D20" s="2"/>
      <c r="E20" s="7">
        <v>0.73499999999999999</v>
      </c>
      <c r="F20" s="7">
        <v>6.03</v>
      </c>
    </row>
    <row r="21" spans="2:6" x14ac:dyDescent="0.2">
      <c r="B21" s="17">
        <v>3</v>
      </c>
      <c r="C21" s="18" t="s">
        <v>7</v>
      </c>
      <c r="D21" s="2"/>
      <c r="E21" s="7">
        <v>0.505</v>
      </c>
      <c r="F21" s="7">
        <v>4.1550000000000002</v>
      </c>
    </row>
    <row r="22" spans="2:6" x14ac:dyDescent="0.2">
      <c r="B22" s="17">
        <v>4</v>
      </c>
      <c r="C22" s="18" t="s">
        <v>58</v>
      </c>
      <c r="D22" s="2"/>
      <c r="E22" s="7">
        <v>0.36499999999999999</v>
      </c>
      <c r="F22" s="7">
        <v>3.0249999999999999</v>
      </c>
    </row>
    <row r="23" spans="2:6" x14ac:dyDescent="0.2">
      <c r="B23" s="17">
        <v>5</v>
      </c>
      <c r="C23" s="18" t="s">
        <v>8</v>
      </c>
      <c r="D23" s="2"/>
      <c r="E23" s="7">
        <v>1.2</v>
      </c>
      <c r="F23" s="7">
        <v>9.86</v>
      </c>
    </row>
    <row r="24" spans="2:6" x14ac:dyDescent="0.2">
      <c r="B24" s="17">
        <v>6</v>
      </c>
      <c r="C24" s="18" t="s">
        <v>9</v>
      </c>
      <c r="D24" s="2"/>
      <c r="E24" s="7">
        <v>0.85499999999999998</v>
      </c>
      <c r="F24" s="7">
        <v>7.02</v>
      </c>
    </row>
    <row r="25" spans="2:6" x14ac:dyDescent="0.2">
      <c r="B25" s="17">
        <v>7</v>
      </c>
      <c r="C25" s="18" t="s">
        <v>10</v>
      </c>
      <c r="D25" s="2"/>
      <c r="E25" s="7">
        <v>0.97499999999999998</v>
      </c>
      <c r="F25" s="7">
        <v>8.0050000000000008</v>
      </c>
    </row>
    <row r="26" spans="2:6" x14ac:dyDescent="0.2">
      <c r="B26" s="17">
        <v>8</v>
      </c>
      <c r="C26" s="18" t="s">
        <v>63</v>
      </c>
      <c r="D26" s="2"/>
      <c r="E26" s="7">
        <v>1.0649999999999999</v>
      </c>
      <c r="F26" s="7">
        <v>8.7550000000000008</v>
      </c>
    </row>
    <row r="27" spans="2:6" x14ac:dyDescent="0.2">
      <c r="B27" s="17">
        <v>9</v>
      </c>
      <c r="C27" s="18" t="s">
        <v>64</v>
      </c>
      <c r="D27" s="2"/>
      <c r="E27" s="7">
        <v>0.57999999999999996</v>
      </c>
      <c r="F27" s="7">
        <v>4.78</v>
      </c>
    </row>
    <row r="28" spans="2:6" x14ac:dyDescent="0.2">
      <c r="B28" s="17">
        <v>10</v>
      </c>
      <c r="C28" s="18" t="s">
        <v>66</v>
      </c>
      <c r="D28" s="2"/>
      <c r="E28" s="7">
        <v>0.99</v>
      </c>
      <c r="F28" s="7">
        <v>8.1150000000000002</v>
      </c>
    </row>
    <row r="29" spans="2:6" x14ac:dyDescent="0.2">
      <c r="B29" s="17">
        <v>11</v>
      </c>
      <c r="C29" s="18" t="s">
        <v>11</v>
      </c>
      <c r="D29" s="2"/>
      <c r="E29" s="7">
        <v>1.2949999999999999</v>
      </c>
      <c r="F29" s="7">
        <v>10.625</v>
      </c>
    </row>
    <row r="30" spans="2:6" x14ac:dyDescent="0.2">
      <c r="B30" s="17">
        <v>12</v>
      </c>
      <c r="C30" s="18" t="s">
        <v>67</v>
      </c>
      <c r="D30" s="2"/>
      <c r="E30" s="7">
        <v>0.88</v>
      </c>
      <c r="F30" s="7">
        <v>7.2</v>
      </c>
    </row>
    <row r="31" spans="2:6" x14ac:dyDescent="0.2">
      <c r="B31" s="17">
        <v>13</v>
      </c>
      <c r="C31" s="18" t="s">
        <v>12</v>
      </c>
      <c r="D31" s="2"/>
      <c r="E31" s="7">
        <v>1.04</v>
      </c>
      <c r="F31" s="7">
        <v>8.5150000000000006</v>
      </c>
    </row>
    <row r="32" spans="2:6" x14ac:dyDescent="0.2">
      <c r="B32" s="17">
        <v>14</v>
      </c>
      <c r="C32" s="18" t="s">
        <v>13</v>
      </c>
      <c r="D32" s="50"/>
    </row>
    <row r="33" spans="2:6" x14ac:dyDescent="0.2">
      <c r="B33" s="17">
        <v>15</v>
      </c>
      <c r="C33" s="18" t="s">
        <v>61</v>
      </c>
      <c r="D33" s="2"/>
      <c r="E33" s="7">
        <v>0.82</v>
      </c>
      <c r="F33" s="7">
        <v>6.71</v>
      </c>
    </row>
    <row r="34" spans="2:6" x14ac:dyDescent="0.2">
      <c r="B34" s="17">
        <v>16</v>
      </c>
      <c r="C34" s="19" t="s">
        <v>14</v>
      </c>
      <c r="E34" s="7">
        <v>4.84</v>
      </c>
      <c r="F34" s="7">
        <v>39.67</v>
      </c>
    </row>
    <row r="35" spans="2:6" x14ac:dyDescent="0.2">
      <c r="B35" s="17">
        <v>17</v>
      </c>
      <c r="C35" s="18" t="s">
        <v>62</v>
      </c>
      <c r="D35" s="2"/>
      <c r="E35" s="7">
        <v>3.64</v>
      </c>
      <c r="F35" s="7">
        <v>29.82</v>
      </c>
    </row>
    <row r="36" spans="2:6" x14ac:dyDescent="0.2">
      <c r="B36" s="17">
        <v>18</v>
      </c>
      <c r="C36" s="18" t="s">
        <v>15</v>
      </c>
      <c r="D36" s="2"/>
      <c r="E36" s="7">
        <v>2.0699999999999998</v>
      </c>
      <c r="F36" s="7">
        <v>16.989999999999998</v>
      </c>
    </row>
    <row r="37" spans="2:6" x14ac:dyDescent="0.2">
      <c r="B37" s="17">
        <v>19</v>
      </c>
      <c r="C37" s="18" t="s">
        <v>16</v>
      </c>
      <c r="D37" s="2"/>
      <c r="E37" s="7">
        <v>2.0750000000000002</v>
      </c>
      <c r="F37" s="7">
        <v>17</v>
      </c>
    </row>
    <row r="38" spans="2:6" x14ac:dyDescent="0.2">
      <c r="B38" s="17">
        <v>20</v>
      </c>
      <c r="C38" s="18" t="s">
        <v>68</v>
      </c>
      <c r="D38" s="2"/>
      <c r="E38" s="7">
        <v>6.06</v>
      </c>
      <c r="F38" s="7">
        <v>49.72</v>
      </c>
    </row>
    <row r="39" spans="2:6" x14ac:dyDescent="0.2">
      <c r="B39" s="17">
        <v>21</v>
      </c>
      <c r="C39" s="18" t="s">
        <v>18</v>
      </c>
      <c r="D39" s="2"/>
      <c r="E39" s="7">
        <v>1.34</v>
      </c>
      <c r="F39" s="7">
        <v>11.005000000000001</v>
      </c>
    </row>
    <row r="40" spans="2:6" x14ac:dyDescent="0.2">
      <c r="B40" s="11"/>
      <c r="D40" s="11"/>
      <c r="E40" s="11"/>
      <c r="F40" s="11"/>
    </row>
  </sheetData>
  <mergeCells count="5">
    <mergeCell ref="B18:C18"/>
    <mergeCell ref="B1:F1"/>
    <mergeCell ref="B3:F3"/>
    <mergeCell ref="B16:C16"/>
    <mergeCell ref="D16:D17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95" orientation="landscape" r:id="rId1"/>
  <headerFooter>
    <oddHeader>&amp;LSERVIZI D'IGIENE AMBIENTALE ANNO 2018&amp;RQUANTITATIVI TEORICI - SOGLIE - TARIFFE - COEFFICIENTI</oddHeader>
    <oddFooter>&amp;Rpag.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QUANTITATIVI TEORICI E SOGLIE</vt:lpstr>
      <vt:lpstr>TARIFFE</vt:lpstr>
      <vt:lpstr>COEFFICIENTI</vt:lpstr>
      <vt:lpstr>COEFFICIENTI!Area_stampa</vt:lpstr>
      <vt:lpstr>'QUANTITATIVI TEORICI E SOGLIE'!Area_stampa</vt:lpstr>
      <vt:lpstr>TARIFFE!Area_stampa</vt:lpstr>
    </vt:vector>
  </TitlesOfParts>
  <Company>Cosea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Cosea</dc:creator>
  <cp:lastModifiedBy>Marco Vallari</cp:lastModifiedBy>
  <cp:lastPrinted>2019-02-19T22:57:30Z</cp:lastPrinted>
  <dcterms:created xsi:type="dcterms:W3CDTF">2003-02-21T14:41:03Z</dcterms:created>
  <dcterms:modified xsi:type="dcterms:W3CDTF">2026-07-22T10:35:53Z</dcterms:modified>
</cp:coreProperties>
</file>